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935" activeTab="5"/>
  </bookViews>
  <sheets>
    <sheet name="Ankieta" sheetId="1" r:id="rId1"/>
    <sheet name="Bydynki,Budowle" sheetId="2" r:id="rId2"/>
    <sheet name="Środki trwałe" sheetId="3" r:id="rId3"/>
    <sheet name="Elektronika" sheetId="4" r:id="rId4"/>
    <sheet name="Maszyny, Urządzenia" sheetId="5" r:id="rId5"/>
    <sheet name="Część II - pojazdy" sheetId="6" r:id="rId6"/>
  </sheets>
  <definedNames>
    <definedName name="_xlnm.Print_Area" localSheetId="0">'Ankieta'!$A$1:$I$26</definedName>
    <definedName name="_xlnm.Print_Area" localSheetId="1">'Bydynki,Budowle'!$A$1:$V$72</definedName>
    <definedName name="_xlnm.Print_Area" localSheetId="3">'Elektronika'!$A$1:$E$257</definedName>
    <definedName name="_xlnm.Print_Area" localSheetId="4">'Maszyny, Urządzenia'!$A$1:$K$21</definedName>
  </definedNames>
  <calcPr fullCalcOnLoad="1"/>
</workbook>
</file>

<file path=xl/sharedStrings.xml><?xml version="1.0" encoding="utf-8"?>
<sst xmlns="http://schemas.openxmlformats.org/spreadsheetml/2006/main" count="1242" uniqueCount="651">
  <si>
    <t>Lp.</t>
  </si>
  <si>
    <t>Adres siedziby</t>
  </si>
  <si>
    <t>Inne lokalizacje prowadzenia działalności</t>
  </si>
  <si>
    <t>REGON</t>
  </si>
  <si>
    <t>Nauczyciele</t>
  </si>
  <si>
    <t>Pozostali pracownicy</t>
  </si>
  <si>
    <t>lp.</t>
  </si>
  <si>
    <t>Czy budynke jest zabytkowy? (TAK/NIE)</t>
  </si>
  <si>
    <t>Rok budowy</t>
  </si>
  <si>
    <t>Wartość odtworzeniowa</t>
  </si>
  <si>
    <t xml:space="preserve">ilość kondygnacji </t>
  </si>
  <si>
    <t>Rodzaj materiałów budowlanych, z jakich wykonano budynek</t>
  </si>
  <si>
    <t>OSP Moszczonne</t>
  </si>
  <si>
    <t xml:space="preserve">siedziba OSP </t>
  </si>
  <si>
    <t>TAK</t>
  </si>
  <si>
    <t>NIE</t>
  </si>
  <si>
    <t>gaśnica,hydrant,okratowanie</t>
  </si>
  <si>
    <t>cegła</t>
  </si>
  <si>
    <t>betonowy, część drewniana</t>
  </si>
  <si>
    <t>k-drewniana, p-blacha trapezowa</t>
  </si>
  <si>
    <t>OSP Ciełuchowo</t>
  </si>
  <si>
    <t>hydrant, okratowanie w cz.garażowej</t>
  </si>
  <si>
    <t>pustak, cegła</t>
  </si>
  <si>
    <t>podwieszany - płyty</t>
  </si>
  <si>
    <t>k-drewniana, p-papa</t>
  </si>
  <si>
    <t>OSP Kikół</t>
  </si>
  <si>
    <t>hydrant wewnętrzny, gaśnica proszkowa</t>
  </si>
  <si>
    <t>podwieszany</t>
  </si>
  <si>
    <t xml:space="preserve">Świetlica Grodzeń wraz z garażem OSP Grodzeń </t>
  </si>
  <si>
    <t>gaśnica proszkowa</t>
  </si>
  <si>
    <t>Grodzeń 43 B</t>
  </si>
  <si>
    <t>konstrukcja lekka - stelaż, płyty</t>
  </si>
  <si>
    <t>k-drewniana, p-blachodachówka</t>
  </si>
  <si>
    <t>OSP Hornówek</t>
  </si>
  <si>
    <t>gaśnica proszkowa,hydrant zewnętrzny</t>
  </si>
  <si>
    <t xml:space="preserve">betonowy </t>
  </si>
  <si>
    <t>Świetlica Lubin</t>
  </si>
  <si>
    <t>gaśnica proszkowa,hydrant</t>
  </si>
  <si>
    <t>pustak</t>
  </si>
  <si>
    <t>betonowy,</t>
  </si>
  <si>
    <t>Dworzec PKS</t>
  </si>
  <si>
    <t>gaśnice,hydrant</t>
  </si>
  <si>
    <t>Garaż Dąbrówka</t>
  </si>
  <si>
    <t>hydrant zewnętrzny</t>
  </si>
  <si>
    <t>płyty betonowe</t>
  </si>
  <si>
    <t>gaśnica</t>
  </si>
  <si>
    <t>GOK Kikół</t>
  </si>
  <si>
    <t>szkoła</t>
  </si>
  <si>
    <t>gaśnica,alarm</t>
  </si>
  <si>
    <t>Świetlica Wolęcin</t>
  </si>
  <si>
    <t>gaśnice</t>
  </si>
  <si>
    <t>Budynek UG</t>
  </si>
  <si>
    <t>oczyszczalnia ścieków w Lubinie</t>
  </si>
  <si>
    <t>boisko wielofunkcyjne</t>
  </si>
  <si>
    <t xml:space="preserve">przy szkole </t>
  </si>
  <si>
    <t>ul. Targowa 6 ; 87-620 Kikół</t>
  </si>
  <si>
    <t>stacja uzdatniania wody Konotopie</t>
  </si>
  <si>
    <t>ujęcie wody Bielica</t>
  </si>
  <si>
    <t>stacja uzdatniania wody Kikół</t>
  </si>
  <si>
    <t>gospodarczy</t>
  </si>
  <si>
    <t xml:space="preserve">TAK </t>
  </si>
  <si>
    <t>1968/1969</t>
  </si>
  <si>
    <t>Sumin 20, 87 - 620 Kikół</t>
  </si>
  <si>
    <t>hala sportowa w Kikole</t>
  </si>
  <si>
    <t>Pomnik Niepodległości w Kikole</t>
  </si>
  <si>
    <t>RAZEM</t>
  </si>
  <si>
    <t>Rok produkcji</t>
  </si>
  <si>
    <t>Rodzaj wartości: KB-księgowa brutto; O-odtworzeniowa</t>
  </si>
  <si>
    <t>wartość (początkowa) księgowa brutto lub odtworzeniowa w złotych</t>
  </si>
  <si>
    <t>Urząd Gminy</t>
  </si>
  <si>
    <t xml:space="preserve">Wartość (początkowa) - księgowa brutto lub odtworzeniowa w złotych </t>
  </si>
  <si>
    <t>Nazwa jednostki- właściciel maszyny</t>
  </si>
  <si>
    <t>Nazwa jednostki- użytkownik maszyny</t>
  </si>
  <si>
    <t>Nazwa maszyny (urządzenia)</t>
  </si>
  <si>
    <t>Numer seryjny</t>
  </si>
  <si>
    <t>Moc znamionowa, wydajność, ciśnienie</t>
  </si>
  <si>
    <t>Producent</t>
  </si>
  <si>
    <t>Czy maszyna (urządzenie) jest eksploatowana pod ziemią? (TAK/NIE)</t>
  </si>
  <si>
    <t>Miejsce ubezpieczenia (dokładny adres)</t>
  </si>
  <si>
    <t>Kocioł Olejowy</t>
  </si>
  <si>
    <t xml:space="preserve">Kotłownia z oprzyrządzeniem </t>
  </si>
  <si>
    <t xml:space="preserve">Szafa chłodnicza </t>
  </si>
  <si>
    <t>Suma Ubezpieczenia</t>
  </si>
  <si>
    <r>
      <t>Informacja o przeznaczeniu budynku/ budowli</t>
    </r>
  </si>
  <si>
    <t>ul. Targowa 6, 87-620 Kikół</t>
  </si>
  <si>
    <t>Szkoła – budynek</t>
  </si>
  <si>
    <t>przeciw pożarowe – wg wymogów, alarm, kraty</t>
  </si>
  <si>
    <t>betonowy</t>
  </si>
  <si>
    <t>Dach – drewniana , pokrycie – blacho-dachówka</t>
  </si>
  <si>
    <t>Plac zabaw</t>
  </si>
  <si>
    <t>ul. Zboińskiego ; 87-620 Kikół</t>
  </si>
  <si>
    <t>Zestaw nagłośniający AS 1</t>
  </si>
  <si>
    <t>Gminna Biblioteka Publiczna</t>
  </si>
  <si>
    <t>466-03-47-657</t>
  </si>
  <si>
    <t>nie</t>
  </si>
  <si>
    <t>Włascicielem budynku, w którym znajduje się Biblioteka jest Urząd Gminy Kikół. Biblioteka zajmuje pomieszczenia na podstawie umowy użyczenia.</t>
  </si>
  <si>
    <t>Gminny Ośrodek Pomocy Społecznej</t>
  </si>
  <si>
    <t xml:space="preserve"> ul.Plac Kościuszki 7a; 87-620 Kikół</t>
  </si>
  <si>
    <t>466-01-81-582</t>
  </si>
  <si>
    <t>GOPS POSIADA: 3 SZTUKI GAŚNIC PROSZKOWYCH;  2 SZTUKI HYDRANTÓW; 2 SZTUKI ZAMKÓW W DRZWIACH WEJŚCIOWYCH; BRAK ALARMÓW I BRAK OKRATOWANIA OKIEN PARTERU</t>
  </si>
  <si>
    <t>Przedszkole Publiczne</t>
  </si>
  <si>
    <t>87-620 Kikół ul. Toruńska 22</t>
  </si>
  <si>
    <t>466-041-76-42</t>
  </si>
  <si>
    <t>budynek przedszkola</t>
  </si>
  <si>
    <t>przedszkole</t>
  </si>
  <si>
    <t>tak</t>
  </si>
  <si>
    <t>gaśnice GF 2 AFX-2szt, GP 2X-1szt, GP6X-2szt, hydrant wewnętrzny W52-1szt.</t>
  </si>
  <si>
    <t>cegła kratówka</t>
  </si>
  <si>
    <t>T-27</t>
  </si>
  <si>
    <t>żelbetonowa kryta papą</t>
  </si>
  <si>
    <t>Szkoła Podstawowa w Ciełuchowie</t>
  </si>
  <si>
    <t>Szkoła Podstawowa W Ciełuchowie</t>
  </si>
  <si>
    <t>budynek szkoły</t>
  </si>
  <si>
    <t xml:space="preserve">częściowo </t>
  </si>
  <si>
    <t>kocioł grzewczy</t>
  </si>
  <si>
    <t>kocioł CO z oprzyrz.</t>
  </si>
  <si>
    <t>Szkoła Podstawowa w Woli</t>
  </si>
  <si>
    <t>działalność dydaktyczno-wychowawcza</t>
  </si>
  <si>
    <t>gaśnice, hydranty zgodnie z wymaganiami p.p., alarm</t>
  </si>
  <si>
    <t>WOLA 71A, 87-620 KIKÓŁ</t>
  </si>
  <si>
    <t>budynek Sali gimnastycznej</t>
  </si>
  <si>
    <t>gaśnice, hydranty zgodnie z wymaganiami p.p.alarm</t>
  </si>
  <si>
    <t>Kocioł CO</t>
  </si>
  <si>
    <t>Kocioł z pompą</t>
  </si>
  <si>
    <t xml:space="preserve">Nazwa jednostki </t>
  </si>
  <si>
    <t>Gmina Kikół</t>
  </si>
  <si>
    <t>ul. Plac Kościuszki 7; 87-620 Kikół</t>
  </si>
  <si>
    <t>466-03-31-828</t>
  </si>
  <si>
    <t>893-121-12-52</t>
  </si>
  <si>
    <t>000542468;</t>
  </si>
  <si>
    <t xml:space="preserve"> ul. Plac Kościuszki 7a; 87-620 Kikół</t>
  </si>
  <si>
    <t>Teren Gminy i pozostałe lokalizacje prowadzenia działalności zgodnie z wykazem budynków</t>
  </si>
  <si>
    <r>
      <t xml:space="preserve">Liczba uczniów lub wychowanków                                                          </t>
    </r>
    <r>
      <rPr>
        <sz val="11"/>
        <rFont val="Calibri"/>
        <family val="2"/>
      </rPr>
      <t>(dotyczy szkół, ośrodków wychowawczych, domów dziecka, DPS)</t>
    </r>
  </si>
  <si>
    <t>Szkoła Podstawowa Ciełuchowo</t>
  </si>
  <si>
    <t>Szkoła Podstawowa Wola</t>
  </si>
  <si>
    <t>Biblioteka Publiczna</t>
  </si>
  <si>
    <t xml:space="preserve">Rodzaj sprzętu </t>
  </si>
  <si>
    <t xml:space="preserve">odtworzeniowa </t>
  </si>
  <si>
    <t>Pl. Kościuszki 7;  87-620 Kikół</t>
  </si>
  <si>
    <t>Wolęcin 19;  87-620 Kikół</t>
  </si>
  <si>
    <t>ul. Zboińskiego 1,  87-620 Kikół</t>
  </si>
  <si>
    <t>Moszczonne 55;  87-620 Kikół</t>
  </si>
  <si>
    <t>Wola 71 A;  87-620 Kikół</t>
  </si>
  <si>
    <t>Dąbrówka 25 A;  87-620 Kikół</t>
  </si>
  <si>
    <t>ul. Rypińska 6,  87-620 Kikół</t>
  </si>
  <si>
    <t>Lubin 11;  87-620 Kikół</t>
  </si>
  <si>
    <t>Hornówek 9;  87-620 Kikół</t>
  </si>
  <si>
    <t>Grodzeń 43 B,  87-620 Kikół</t>
  </si>
  <si>
    <t>ul. Targowa 1 ,  87-620 Kikół</t>
  </si>
  <si>
    <t>Ciełuchowo 3;  87-620 Kikół</t>
  </si>
  <si>
    <t xml:space="preserve">Trutowo; </t>
  </si>
  <si>
    <t>Pl. Kościuszki ;  87-620 Kikół</t>
  </si>
  <si>
    <t>Wola 71a; 87-620 Kikół</t>
  </si>
  <si>
    <t>Ciełuchowo 8 , 87-620 Kikół</t>
  </si>
  <si>
    <t>466-041-76-13</t>
  </si>
  <si>
    <t>Ciełuchowo 8 ,  87-620 Kikół</t>
  </si>
  <si>
    <t>cegła, pustaki, bloczki betonowe</t>
  </si>
  <si>
    <t>płyty żelbetonowe, cegła "dziurawka"</t>
  </si>
  <si>
    <t>System CCTV</t>
  </si>
  <si>
    <t>001142630;</t>
  </si>
  <si>
    <t>Franco Belge</t>
  </si>
  <si>
    <t>DEFRO</t>
  </si>
  <si>
    <t>Ciełuchowo 8, 87-620 Kikół</t>
  </si>
  <si>
    <t>gaśnice proszkowe, hydranty zewnętrzne</t>
  </si>
  <si>
    <t>ul. Wesoła, Kikół</t>
  </si>
  <si>
    <t>Kikół</t>
  </si>
  <si>
    <t>Moszczonne</t>
  </si>
  <si>
    <t>Lubin</t>
  </si>
  <si>
    <t>Wawrzonkowo</t>
  </si>
  <si>
    <t>Wolęcin</t>
  </si>
  <si>
    <t>Janowo</t>
  </si>
  <si>
    <t>Konotopie, 87 - 620 kikół</t>
  </si>
  <si>
    <t>Lubin, 87 - 620 Kikół</t>
  </si>
  <si>
    <t>211113307601-0949005919N2</t>
  </si>
  <si>
    <t>32kW</t>
  </si>
  <si>
    <t>Vaillant</t>
  </si>
  <si>
    <t>140kW</t>
  </si>
  <si>
    <t>ACV</t>
  </si>
  <si>
    <t>Grodzeń 43B, 87 - 620 Kikół</t>
  </si>
  <si>
    <t>Plac Kościuszki 7, 97-620 Kikół</t>
  </si>
  <si>
    <t>ul. Nowa ; 87-620 Kikół</t>
  </si>
  <si>
    <t>Ogrodzenie + 2 bramy wjazdowe</t>
  </si>
  <si>
    <t>Wola</t>
  </si>
  <si>
    <t>Studnie głębinowe na ujęciach wody - 3 szt</t>
  </si>
  <si>
    <t>Hydro-Vacuum typ:GC3.03.2.1 nr fab. 224492 i 224493</t>
  </si>
  <si>
    <t>7,5 Kw</t>
  </si>
  <si>
    <t>Hydro-Vacuum 1995</t>
  </si>
  <si>
    <t>Hydro-Vacuum - 2 szt., Grundfoss - 1 szt</t>
  </si>
  <si>
    <t>SUW Konotopie, 87 - 620 Kikół i SUW Kikół, ul. Miodowa 87-620 Kikół</t>
  </si>
  <si>
    <t>ul. Kasztelańska; Kikół</t>
  </si>
  <si>
    <t>Świetlica wiejska w Trutowie</t>
  </si>
  <si>
    <t>drewniany</t>
  </si>
  <si>
    <t>papa</t>
  </si>
  <si>
    <t>żelbetonowy</t>
  </si>
  <si>
    <t>eternit</t>
  </si>
  <si>
    <t>cegła, pustak</t>
  </si>
  <si>
    <t>gonty</t>
  </si>
  <si>
    <t>blachodachówka</t>
  </si>
  <si>
    <t>konstrukcja stalowa</t>
  </si>
  <si>
    <t>blacha z pianką</t>
  </si>
  <si>
    <t>betonowy, drewniany</t>
  </si>
  <si>
    <t>Tak</t>
  </si>
  <si>
    <t>koniec XIX w - TAK</t>
  </si>
  <si>
    <t>1960 przebudowa</t>
  </si>
  <si>
    <t>przebudowa 1963</t>
  </si>
  <si>
    <t>OSP Lubin</t>
  </si>
  <si>
    <t>OSP Wola</t>
  </si>
  <si>
    <t xml:space="preserve">OSP Grodzeń </t>
  </si>
  <si>
    <t>KOSP Wola</t>
  </si>
  <si>
    <t>Niszczarka przybiurkowa Fellowes 79Ci</t>
  </si>
  <si>
    <t>KB</t>
  </si>
  <si>
    <t>466-041-76-59</t>
  </si>
  <si>
    <t>Urządzenie wielofunkcyjne Ricoh MP2001IL</t>
  </si>
  <si>
    <t>ProjektorBENQ  W663</t>
  </si>
  <si>
    <t>Lampa oryginalna HITACHI ED-A101 z modułem</t>
  </si>
  <si>
    <t xml:space="preserve">Urządzenie wielofunkcyjna  OKI MC 332 dn </t>
  </si>
  <si>
    <t>Tablica  interaktywna Plus-QWB200-BW+ ViewSonic + WallMount</t>
  </si>
  <si>
    <t>telefon bezprzewodowy Panasonic KX-TG 1611</t>
  </si>
  <si>
    <t xml:space="preserve">Sumin </t>
  </si>
  <si>
    <t>Plac zabaw w Dąbrówce</t>
  </si>
  <si>
    <t>Teren Gminy Kikół</t>
  </si>
  <si>
    <t>świetlica w Lubinie</t>
  </si>
  <si>
    <t xml:space="preserve">świetlica w Wolęcinie </t>
  </si>
  <si>
    <t xml:space="preserve"> ŚRODKI TRWAŁE I INNE (maszyny, urządzenia, wyposażenie, inny sprzęt elektroniczny nie wymieniony w tabeli nr 4 elektronika)                                             </t>
  </si>
  <si>
    <t xml:space="preserve">3. Monitoring, alarm, telewizja przemysłowa </t>
  </si>
  <si>
    <t>NIP</t>
  </si>
  <si>
    <t>87-620 Kikół; Pl. Kosciuszki 7A</t>
  </si>
  <si>
    <t>Monitor Benq 24" LED GL 2450</t>
  </si>
  <si>
    <t>DRUKARKA LASER JET</t>
  </si>
  <si>
    <t>BAZA DO MONITORA HP280 MT +KLAWIATURA +MYSZ</t>
  </si>
  <si>
    <t>MONITOR ASUS LED</t>
  </si>
  <si>
    <t>LAPTOP LENOVO</t>
  </si>
  <si>
    <t>87-620 Kikół; ul. Toruńska 22</t>
  </si>
  <si>
    <t>Komputer Firecom Dion+drukarkaHPLaserjet</t>
  </si>
  <si>
    <t xml:space="preserve">Zestaw tablicy interaktywnej </t>
  </si>
  <si>
    <t>Urządzenie wielofunkcyjne UTAX</t>
  </si>
  <si>
    <t>Rozbudowa systemu CCTV</t>
  </si>
  <si>
    <t>plac zabaw</t>
  </si>
  <si>
    <t>ProjektorBENQMW526 UX GA</t>
  </si>
  <si>
    <t>Notebook Lenowo G50-30 15,6 cal</t>
  </si>
  <si>
    <t xml:space="preserve">Zestaw Prezentacji Plus-QWB200-BW+ViewSonic+Wall Mount </t>
  </si>
  <si>
    <t>Telewizor 40”  FUNAI FDB7514</t>
  </si>
  <si>
    <t>Mikroskop stereoskopowy trinokularowy 1-4x-nr 1143001</t>
  </si>
  <si>
    <t>Urządzenie wielofunkcyjna  Ricoh MP2001</t>
  </si>
  <si>
    <t>Środowiskowy Dom Samopomocy "Koniczynka"</t>
  </si>
  <si>
    <t>Sumin 20, 87-620 Kikół</t>
  </si>
  <si>
    <t>Budynek ŚDS "Koniczynka"</t>
  </si>
  <si>
    <t>Dom opieki dziennej</t>
  </si>
  <si>
    <t xml:space="preserve">budynek gospodarczy ŚDS </t>
  </si>
  <si>
    <t>Telewizor LED 42</t>
  </si>
  <si>
    <t>Drukarka Brother</t>
  </si>
  <si>
    <t>DVD SONY DVP</t>
  </si>
  <si>
    <t>Telewizor LED 22 (3 szt.)</t>
  </si>
  <si>
    <t>Urządzenie wielofunkcyjne Brother MFC-J5720DW</t>
  </si>
  <si>
    <t>Środowiskowy Dom Samopomocy ,,Koniczynka"</t>
  </si>
  <si>
    <t>ul. Zboińskiego 1A, 87-620 Kikół</t>
  </si>
  <si>
    <t>466-03-42-192</t>
  </si>
  <si>
    <t>466-04-17-895</t>
  </si>
  <si>
    <t>466-02-37-874</t>
  </si>
  <si>
    <t>Wola 71B;  87-620 Kikół</t>
  </si>
  <si>
    <t>Grodzeń 43 B;  87-620 Kikół</t>
  </si>
  <si>
    <t>Wola 6;  87-620 Kikół</t>
  </si>
  <si>
    <t>Świetlica Wiejska w Kikole</t>
  </si>
  <si>
    <t>świetlica wiejska</t>
  </si>
  <si>
    <t>budynek SP Trutowo - lokale mieszkalne</t>
  </si>
  <si>
    <t>budynek SP Grodzeń (mieszkania socjalne)</t>
  </si>
  <si>
    <t>OSP Kikół z garażem</t>
  </si>
  <si>
    <t>Moszczonne - Zajeziorze etap II</t>
  </si>
  <si>
    <t>Cena 1 m2 powierzchni użytkowej dla wartości odtworzeniowej</t>
  </si>
  <si>
    <t>Urząd Gminy/Gmina Kikół w tym świetlice wiejskie, straż gminna, jednostki OSP</t>
  </si>
  <si>
    <t>Rodzaj wartości (KB- księgowa brutto; O- odtworzeniowa); System ubezpieczenia (SS - sumy stałe; PR - pierwsze ryzyko)</t>
  </si>
  <si>
    <t>O; PR</t>
  </si>
  <si>
    <t>KB; SS</t>
  </si>
  <si>
    <t>O</t>
  </si>
  <si>
    <t>Drukarka Brother HL-1210WE</t>
  </si>
  <si>
    <t>Skaner Fujitsu fi6130</t>
  </si>
  <si>
    <r>
      <t xml:space="preserve">Liczba pracowników </t>
    </r>
    <r>
      <rPr>
        <sz val="11"/>
        <rFont val="Calibri"/>
        <family val="2"/>
      </rPr>
      <t>(w przypadku szkół należy wpisać oddzielnie liczbę nauczycieli i liczbę pozostałych pracowników)</t>
    </r>
  </si>
  <si>
    <t xml:space="preserve">Wykaz maszyn i urządzeń </t>
  </si>
  <si>
    <r>
      <t>Nazwa Budynku/Budowli                                                         ( Grupa I i II środków trwałych)</t>
    </r>
    <r>
      <rPr>
        <b/>
        <i/>
        <sz val="11"/>
        <color indexed="18"/>
        <rFont val="Calibri"/>
        <family val="2"/>
      </rPr>
      <t xml:space="preserve"> </t>
    </r>
  </si>
  <si>
    <r>
      <t xml:space="preserve">Czy budynek jest użytkowany? </t>
    </r>
    <r>
      <rPr>
        <i/>
        <sz val="11"/>
        <color indexed="10"/>
        <rFont val="Calibri"/>
        <family val="2"/>
      </rPr>
      <t>(TAK/NIE)</t>
    </r>
  </si>
  <si>
    <r>
      <t xml:space="preserve">Wartość początkowa </t>
    </r>
    <r>
      <rPr>
        <sz val="11"/>
        <color indexed="10"/>
        <rFont val="Calibri"/>
        <family val="2"/>
      </rPr>
      <t>(księgowa brutto)</t>
    </r>
    <r>
      <rPr>
        <sz val="11"/>
        <color indexed="18"/>
        <rFont val="Calibri"/>
        <family val="2"/>
      </rPr>
      <t xml:space="preserve"> </t>
    </r>
    <r>
      <rPr>
        <b/>
        <sz val="11"/>
        <color indexed="18"/>
        <rFont val="Calibri"/>
        <family val="2"/>
      </rPr>
      <t xml:space="preserve"> </t>
    </r>
    <r>
      <rPr>
        <b/>
        <sz val="11"/>
        <rFont val="Calibri"/>
        <family val="2"/>
      </rPr>
      <t xml:space="preserve">           </t>
    </r>
  </si>
  <si>
    <r>
      <t>Zabezpieczenia p-poż i przeciw kradzieżowe</t>
    </r>
    <r>
      <rPr>
        <i/>
        <sz val="11"/>
        <color indexed="10"/>
        <rFont val="Calibri"/>
        <family val="2"/>
      </rPr>
      <t xml:space="preserve"> </t>
    </r>
    <r>
      <rPr>
        <i/>
        <sz val="11"/>
        <color indexed="18"/>
        <rFont val="Calibri"/>
        <family val="2"/>
      </rPr>
      <t xml:space="preserve"> </t>
    </r>
    <r>
      <rPr>
        <sz val="11"/>
        <rFont val="Calibri"/>
        <family val="2"/>
      </rPr>
      <t xml:space="preserve">    </t>
    </r>
    <r>
      <rPr>
        <b/>
        <sz val="11"/>
        <rFont val="Calibri"/>
        <family val="2"/>
      </rPr>
      <t xml:space="preserve">                            </t>
    </r>
  </si>
  <si>
    <r>
      <t>Lokalizacja</t>
    </r>
    <r>
      <rPr>
        <sz val="11"/>
        <color indexed="10"/>
        <rFont val="Calibri"/>
        <family val="2"/>
      </rPr>
      <t xml:space="preserve"> (dokładny adres)</t>
    </r>
  </si>
  <si>
    <r>
      <t>powierzchnia zabudowy</t>
    </r>
    <r>
      <rPr>
        <sz val="11"/>
        <rFont val="Calibri"/>
        <family val="2"/>
      </rPr>
      <t xml:space="preserve">                       </t>
    </r>
    <r>
      <rPr>
        <sz val="11"/>
        <color indexed="10"/>
        <rFont val="Calibri"/>
        <family val="2"/>
      </rPr>
      <t>(w m²)</t>
    </r>
  </si>
  <si>
    <r>
      <t>powierzchnia użytkowa</t>
    </r>
    <r>
      <rPr>
        <sz val="11"/>
        <rFont val="Calibri"/>
        <family val="2"/>
      </rPr>
      <t xml:space="preserve">                          </t>
    </r>
    <r>
      <rPr>
        <sz val="11"/>
        <color indexed="10"/>
        <rFont val="Calibri"/>
        <family val="2"/>
      </rPr>
      <t>(w m²)</t>
    </r>
  </si>
  <si>
    <r>
      <t xml:space="preserve">kubatura </t>
    </r>
    <r>
      <rPr>
        <b/>
        <sz val="11"/>
        <color indexed="10"/>
        <rFont val="Calibri"/>
        <family val="2"/>
      </rPr>
      <t>(w m</t>
    </r>
    <r>
      <rPr>
        <b/>
        <vertAlign val="superscript"/>
        <sz val="11"/>
        <color indexed="10"/>
        <rFont val="Calibri"/>
        <family val="2"/>
      </rPr>
      <t>3</t>
    </r>
    <r>
      <rPr>
        <b/>
        <sz val="11"/>
        <color indexed="10"/>
        <rFont val="Calibri"/>
        <family val="2"/>
      </rPr>
      <t>)</t>
    </r>
  </si>
  <si>
    <r>
      <t xml:space="preserve">Czy budynek jest podpiwniczony? </t>
    </r>
    <r>
      <rPr>
        <sz val="11"/>
        <color indexed="10"/>
        <rFont val="Calibri"/>
        <family val="2"/>
      </rPr>
      <t>(TAK/NIE)</t>
    </r>
  </si>
  <si>
    <r>
      <t xml:space="preserve">Czy w budynku/ budowli znajdują się instalacje sanitarne? </t>
    </r>
    <r>
      <rPr>
        <sz val="11"/>
        <color indexed="10"/>
        <rFont val="Calibri"/>
        <family val="2"/>
      </rPr>
      <t>(TAK/NIE)</t>
    </r>
  </si>
  <si>
    <r>
      <t xml:space="preserve">Czy budynek/ budowla jest wyposażony w windę?                                                                </t>
    </r>
    <r>
      <rPr>
        <sz val="11"/>
        <color indexed="10"/>
        <rFont val="Calibri"/>
        <family val="2"/>
      </rPr>
      <t>(TAK/NIE)</t>
    </r>
  </si>
  <si>
    <r>
      <t xml:space="preserve">mury </t>
    </r>
    <r>
      <rPr>
        <sz val="11"/>
        <color indexed="10"/>
        <rFont val="Calibri"/>
        <family val="2"/>
      </rPr>
      <t>(pustak, cegła, suporex, wielka płyta, inne-jakie?)</t>
    </r>
  </si>
  <si>
    <r>
      <t xml:space="preserve">stropy </t>
    </r>
    <r>
      <rPr>
        <sz val="11"/>
        <color indexed="10"/>
        <rFont val="Calibri"/>
        <family val="2"/>
      </rPr>
      <t>(betonowy, drewniany, inny-jaki?)</t>
    </r>
  </si>
  <si>
    <r>
      <t xml:space="preserve">dach </t>
    </r>
    <r>
      <rPr>
        <i/>
        <sz val="11"/>
        <color indexed="10"/>
        <rFont val="Calibri"/>
        <family val="2"/>
      </rPr>
      <t>[konstrukcja betonowa, stalowa, drewniana, inna-jaka?)</t>
    </r>
    <r>
      <rPr>
        <b/>
        <i/>
        <sz val="11"/>
        <rFont val="Calibri"/>
        <family val="2"/>
      </rPr>
      <t xml:space="preserve"> i pokrycie </t>
    </r>
    <r>
      <rPr>
        <i/>
        <sz val="11"/>
        <color indexed="10"/>
        <rFont val="Calibri"/>
        <family val="2"/>
      </rPr>
      <t>(papa, eternit, dachówka, blacha/blachodachówka, inne-jakie?)]</t>
    </r>
  </si>
  <si>
    <t>Łącznie el. stacjonarna</t>
  </si>
  <si>
    <t>Łącznie el. przenośna</t>
  </si>
  <si>
    <t xml:space="preserve"> Łącznie monitoring, alarm, telewizja przemysłowa</t>
  </si>
  <si>
    <t>001142713;</t>
  </si>
  <si>
    <t>Wola 6;  87-620 Kikół; Teren Gminy i pozostałe lokalizacje prowadzenia działalności zgodnie z wykazem budynków</t>
  </si>
  <si>
    <t>Zestaw: Tablica interaktywna Returnstar IQ z oprogramowaniem, projektor o krótkiej ogniskowej NEC UM361X wraz z lampą, Notebook HP 650G1 oraz zawieszenie na ściane (użytkowane w Szkole Podstawowej w Woli)</t>
  </si>
  <si>
    <t>Drukarka EPSON L130</t>
  </si>
  <si>
    <t>radiomagnetofon Kruger KM3902  x 6 szt.</t>
  </si>
  <si>
    <t>kopiarka RICOH MP2001</t>
  </si>
  <si>
    <t>Projektor BENQ MW 529 DLP</t>
  </si>
  <si>
    <t>Drukarka EPSON L310</t>
  </si>
  <si>
    <t>Lampa oryginalna SANYO UHP275W</t>
  </si>
  <si>
    <t>Zestaw komputerowy - serwer</t>
  </si>
  <si>
    <t>TP LINK</t>
  </si>
  <si>
    <t xml:space="preserve">DRUKARKA </t>
  </si>
  <si>
    <t>BAZA DO KOMPUTERA DELL VOSTRO</t>
  </si>
  <si>
    <t>MONITOR ACER</t>
  </si>
  <si>
    <t>DRUKARKA  HP LASER JET</t>
  </si>
  <si>
    <t>SERWER Z OPROGRAMOWANIEM</t>
  </si>
  <si>
    <t>KOMPUTER, KLAWITAURA, MYSZ-UŻYCZONY</t>
  </si>
  <si>
    <t>URZĄDZENIE WIELOFUNKCYJNE-UŻYCZONE</t>
  </si>
  <si>
    <t>ZASILACZ AWARYJNY UPS-UŻYCZONY</t>
  </si>
  <si>
    <t>URZĄDZENIE WIELOFUNKCYJNE HP</t>
  </si>
  <si>
    <t xml:space="preserve">BAZA DO KOMPUTERA </t>
  </si>
  <si>
    <t>DRUKARKA HP</t>
  </si>
  <si>
    <t>URZĄDZENIE WIELOFUNKCYJNE Rico</t>
  </si>
  <si>
    <t>Telewizor SAMSUNG 40</t>
  </si>
  <si>
    <t>Drukarka</t>
  </si>
  <si>
    <t>Radioodtwarzacz</t>
  </si>
  <si>
    <t>Komputer DELL OptiPlex 790 i3 WIN10 PRO GW 17 szt.</t>
  </si>
  <si>
    <t>Komputer DELL OptiPlex 790 i5 WIN10 PRO GW 2 szt.</t>
  </si>
  <si>
    <t>Monitor</t>
  </si>
  <si>
    <t>Komputer DELL OptiPlex 790 i7 WIN10 PRO GW  1 szt.</t>
  </si>
  <si>
    <t>mini wieża Philips BTD7170</t>
  </si>
  <si>
    <t>Chłodziarko-zamrażarka BEKO</t>
  </si>
  <si>
    <t>Kuchnia BEKO</t>
  </si>
  <si>
    <t>Kuchnia mikro Samsung</t>
  </si>
  <si>
    <t>Zmywarka BEKO</t>
  </si>
  <si>
    <t>Okap Kernau</t>
  </si>
  <si>
    <t>Pralka Bosch</t>
  </si>
  <si>
    <t>Krajalnica Bosch Mas</t>
  </si>
  <si>
    <t>Kuchnia micro Samsung</t>
  </si>
  <si>
    <t>Blender Zelmer</t>
  </si>
  <si>
    <t xml:space="preserve">Robot Bosch </t>
  </si>
  <si>
    <t>Gofrownica Dezal</t>
  </si>
  <si>
    <t>Microsoft Xbox One</t>
  </si>
  <si>
    <t>Maszyna do szycia Łucznik</t>
  </si>
  <si>
    <t>Zestaw komputerowy z oprogramowaniem- UŻYCZONY Z UG KIKÓŁ</t>
  </si>
  <si>
    <t>Urządzenie wielofunkcyjne Sharp</t>
  </si>
  <si>
    <t>Niszczarka</t>
  </si>
  <si>
    <t>Zestaw komputerowy 4 sztuki</t>
  </si>
  <si>
    <t>Chłodziarko-zamrażarka Beko  GN163130X</t>
  </si>
  <si>
    <t>Bieżnia TrackJ Performance</t>
  </si>
  <si>
    <t>1. Wykaz sprzętu elektronicznego przenośnego</t>
  </si>
  <si>
    <t>Laptop DELL Inspirion 7548</t>
  </si>
  <si>
    <t>Czytnik kodów kreskowych MS9520 Voyager USB</t>
  </si>
  <si>
    <t>Zestaw Certum do podpisu elektronicznego</t>
  </si>
  <si>
    <t>LAPTOP-NOTEBOOK LENOVO</t>
  </si>
  <si>
    <t>LAPTOP ACER</t>
  </si>
  <si>
    <t>ODKURZACZ ZELMER</t>
  </si>
  <si>
    <t>TELEFONY KOMÓRKOWE LG - 4 SZTUKI</t>
  </si>
  <si>
    <t>LaptopToshiba Satellite C50 z oprogramowaniem (szt 7.)</t>
  </si>
  <si>
    <t>Odkurzacz Elektrolux</t>
  </si>
  <si>
    <t>Radiomagnetofon Kruger - 4 sztuki</t>
  </si>
  <si>
    <t>LTC Audio KARAOKE + Star1</t>
  </si>
  <si>
    <t>Laminator Lumar</t>
  </si>
  <si>
    <t>Dysk przenośny Seagate</t>
  </si>
  <si>
    <t>Odkurzacz Nilfix Max</t>
  </si>
  <si>
    <t>Telefon komórkowy służbowy Samsung - 2 SZTUKI</t>
  </si>
  <si>
    <t>Zestaw estradowy z mp3 i mikrofony</t>
  </si>
  <si>
    <t>Telefon komórkowy LG</t>
  </si>
  <si>
    <t>Środowiskowy Dom Samopomocy'Koniczynka"</t>
  </si>
  <si>
    <t>Alarm z sygnałem dżwiękowym</t>
  </si>
  <si>
    <t>Kamera IP VIPC D02MVW</t>
  </si>
  <si>
    <t>System monitoringu wizyjnego Vidicon AHD1080P 16/8</t>
  </si>
  <si>
    <t>pomosty na Jeziorze Kikolskim</t>
  </si>
  <si>
    <t xml:space="preserve">Siłownia zewnętrzna 
</t>
  </si>
  <si>
    <t>Plac zabaw w Suminie</t>
  </si>
  <si>
    <t>ul. Polna; Kikół</t>
  </si>
  <si>
    <t>ul. Rzemieślnicza; Kikół</t>
  </si>
  <si>
    <t>Jarczechowo - Jankowo (remont drogi 995mb)</t>
  </si>
  <si>
    <t>Jarczechowo-Jankowo</t>
  </si>
  <si>
    <t>Wola - Wawrzonkowo (remont drogi 960mb)</t>
  </si>
  <si>
    <t>Wola-Wawrzonkowo</t>
  </si>
  <si>
    <t>konstrukcja drewniana, eternit, papa termozgrzewalna</t>
  </si>
  <si>
    <t>ŚDS Sumin posiada: 4 sztuki gaśnic proszkowych w budynku oraz 1  gaśnica proszkowa w kotłowni; 4 sztuki hydrantów wewnętrznych;Drzwi wejściowe zewnętrzne:1 drzwi od strony drogi żużlowej z 2 zamkami, 1 drzwi od strony podwórka z 1 zamkiem i 1 drzwi od strony świetlicy wiejskiej z 1 zamkiem; wewnątrz budynku 2 sztuki drzwi przeciwpożarowych z 1 zamkiem z atestem; alarm antykradzieżowy z sygnałem dżwiękowym i połączeniem na 2 telefony służbowe; odległość do Jeziora Sumińskiego około 1,5 km;odległość do jednostek straży: w Kikole około 7 km oraz w Jankowie około 4 km.</t>
  </si>
  <si>
    <t>Urząd Gminy/Gmina Kikół</t>
  </si>
  <si>
    <t>Wyparzarka</t>
  </si>
  <si>
    <t>x box</t>
  </si>
  <si>
    <t>DART</t>
  </si>
  <si>
    <t>KEYBORD</t>
  </si>
  <si>
    <t>MIKSER MUZYCZNY</t>
  </si>
  <si>
    <t>Siedziba GOPS  znajduje się w budynku Urzędu Gminy</t>
  </si>
  <si>
    <t>Gminny Ośrodek Pomocy Społecznej- wskazana suma ubezpieczenia obejmuje dwa barakowozy mieszkalne o wartości 14 958,01 zł i 16 000 zł</t>
  </si>
  <si>
    <t>NISZCZARKA PROMAX</t>
  </si>
  <si>
    <t>GRZEJNIK ELEKTRYCZNY</t>
  </si>
  <si>
    <t xml:space="preserve">CHŁODZIARKO ZAMRAŻARKA </t>
  </si>
  <si>
    <t>KOMPUTER- stacjonarny Dell Vostro</t>
  </si>
  <si>
    <t>KSERO SHARP 5516</t>
  </si>
  <si>
    <t xml:space="preserve">LAPTOP Asus VivoBook </t>
  </si>
  <si>
    <t>Ośrodek Kultury Gminy Kikół</t>
  </si>
  <si>
    <t>466-04-23-246</t>
  </si>
  <si>
    <t>O/PR</t>
  </si>
  <si>
    <t>Laptop DELL</t>
  </si>
  <si>
    <t>Kolumna aktywna Behringer B115MP3 ze statywem</t>
  </si>
  <si>
    <t xml:space="preserve">Belka oświetleniowacLED Derby PAR </t>
  </si>
  <si>
    <t>Mikrofon SHURE PGA 48 ze statywem</t>
  </si>
  <si>
    <t>Szkoła Podstawowa im. Ignacego Antoniego Zboińskiego</t>
  </si>
  <si>
    <t>Szkoła Podstawowa w Kikole</t>
  </si>
  <si>
    <t>Szkoła Podstwowa w Kikole</t>
  </si>
  <si>
    <t>Urządzenie wielofunkcyjna  Ricoh MP2501 SP</t>
  </si>
  <si>
    <t xml:space="preserve">Tablica Interaktywna + projektor ultrakrótkogniskowy – 2 szt. </t>
  </si>
  <si>
    <t>Głośniki Modecom MC-HF50 2.0 – 2 szt.</t>
  </si>
  <si>
    <t>Antena Ubiquiti</t>
  </si>
  <si>
    <t>Komputer Dell OptiPlex980 i5 WIN10 PRO GW 12mcy – 9 szt.</t>
  </si>
  <si>
    <t>Monitor 21,50 „Philips 223V5LSB2” - 9 szt.</t>
  </si>
  <si>
    <t>eurofala</t>
  </si>
  <si>
    <t>Drukarka Epson L310</t>
  </si>
  <si>
    <t>Monitor interaktywny AVTEK</t>
  </si>
  <si>
    <t>Tablica interaktywna</t>
  </si>
  <si>
    <t xml:space="preserve">Drukarka KYOCERA ECOSYS M2040dn </t>
  </si>
  <si>
    <t>Projektor ultrakrótkoogniskowy</t>
  </si>
  <si>
    <t>Głośniki</t>
  </si>
  <si>
    <t xml:space="preserve">garaż  OSP </t>
  </si>
  <si>
    <t>Kikól</t>
  </si>
  <si>
    <t>___________________________</t>
  </si>
  <si>
    <t>____________________________</t>
  </si>
  <si>
    <t xml:space="preserve">   Ubezpieczający</t>
  </si>
  <si>
    <t xml:space="preserve">                          Ubezpieczyciel</t>
  </si>
  <si>
    <t xml:space="preserve">TABELA NR 1; Załącznik do polisy nr: </t>
  </si>
  <si>
    <t xml:space="preserve">TABELA NR 2; Załącznik do polisy nr: </t>
  </si>
  <si>
    <t>Łączna wartość wszystkich środków ewidencjonowanych w poszczególnej grupie księgowej, w tym księgozbiory) Grupy I i II (z wyłączeniem budynków i budowli szczegółowo wymienionych w tabeli nr 2 oraz Grupy III, IV, V, VI, VII, VIII oraz 013, 014, 016 z wyłączeniem elektroniki szczegółowo wykazanej w tabeli nr 4)</t>
  </si>
  <si>
    <t xml:space="preserve">TABELA NR 3; Załącznik do polisy nr:                                                               </t>
  </si>
  <si>
    <t xml:space="preserve">TABELA NR 4; Załącznik do polisy nr:                 </t>
  </si>
  <si>
    <t>TABELA NR 5; Załącznik do polisy nr:</t>
  </si>
  <si>
    <t>DRUKARKA LaserJet</t>
  </si>
  <si>
    <t>ZASILACZ UPS EVER SINLINE DO SERWERA</t>
  </si>
  <si>
    <t>PRALKO-SUSZARKA ELEKTROLUX</t>
  </si>
  <si>
    <t>KUCHENKA MIKROFALOWA AMICA</t>
  </si>
  <si>
    <t>MONITOR PHILIPS</t>
  </si>
  <si>
    <t>BAZA KOMPUTEROWA KOMPUTRONIK</t>
  </si>
  <si>
    <t>LAPTOP HP Pavilion</t>
  </si>
  <si>
    <t>TABLETY HUAWEI 5 SZTUK - UŻYCZONE</t>
  </si>
  <si>
    <t>Gaśnice-7 proszkowych, 3hydrantywewnętrzne, 1 czujnik i urządzenie alarmowe, kraty na oknach- 3 szt. , kraty na drzwi- 1 szt. , dozór pracowniczy, monitoring(8 : 4 kamery wewnątrz i 4 na zewnątrz), 2 zamki w drzwiach wejściowych, do straży w Ciełuchowie 50 m , do Kikoła 4 km</t>
  </si>
  <si>
    <t>Drukarka  Laser Jet Pro M102a</t>
  </si>
  <si>
    <t xml:space="preserve">KB </t>
  </si>
  <si>
    <t>Laptop Asus R540UA</t>
  </si>
  <si>
    <t>Lampa do projektora Epson EMB 83 H</t>
  </si>
  <si>
    <t>Rejestrator Provision NVR8-16400A 4K/16</t>
  </si>
  <si>
    <t>Kamera Provision I3-390IPSF    -  2 sztuki</t>
  </si>
  <si>
    <t>SWICH HIKVISION POE 5 DS-3E0105-E</t>
  </si>
  <si>
    <t>HDD 4TB SEAGATE REJ. ST4000VX000 24/7</t>
  </si>
  <si>
    <t>DRUKARKA</t>
  </si>
  <si>
    <t>BINDOWNICA</t>
  </si>
  <si>
    <t>SUSZARKA DO RĄK - 5 szt.</t>
  </si>
  <si>
    <t>LAPTOP -2 szt</t>
  </si>
  <si>
    <t>PISTOLET MALARSKI</t>
  </si>
  <si>
    <t>UKOŚNICA</t>
  </si>
  <si>
    <t>KOSIARKA</t>
  </si>
  <si>
    <t>SPAWARKA DO PLASTIKU</t>
  </si>
  <si>
    <t>ODKURZACZ PIORĄCY</t>
  </si>
  <si>
    <t>ZESTAW DO CZYSZCZENIA OKIEN</t>
  </si>
  <si>
    <t>WIERTARKA</t>
  </si>
  <si>
    <t>SZLIFIERKA SOSCH</t>
  </si>
  <si>
    <t>MIKSER</t>
  </si>
  <si>
    <t>ODKURZACZ OGRODOWY</t>
  </si>
  <si>
    <t>APARAT FOTOGRAFICZNY</t>
  </si>
  <si>
    <t>MASZYNA TNĄCO-WYTŁACZAJĄCA</t>
  </si>
  <si>
    <t>Monitoring</t>
  </si>
  <si>
    <t>2018/19</t>
  </si>
  <si>
    <t>dworzec PKS</t>
  </si>
  <si>
    <t>Boisko rekreacyjno - sportowe</t>
  </si>
  <si>
    <t>Termomodernizacja budynku zespołu szkół i budynku UG w Kikole</t>
  </si>
  <si>
    <t>ścieżki edukacyjne – ŚDS Koniczynka w Suminie</t>
  </si>
  <si>
    <t>ścieżki edukacyjne nad jeziorem w Kikole</t>
  </si>
  <si>
    <t>Garaż OSP w Lubinie</t>
  </si>
  <si>
    <t>Przydomowe oczyszczalnie ścieków</t>
  </si>
  <si>
    <t>2012 – 2018</t>
  </si>
  <si>
    <t>Wiaty przystankowe na terenie Gminy Kikół</t>
  </si>
  <si>
    <t xml:space="preserve">Drukarka Brother J-525W   </t>
  </si>
  <si>
    <t xml:space="preserve">Zestawy komputerowe Dell Optiplex 5 szt. </t>
  </si>
  <si>
    <t>UPS 1szt. (sekretarz)</t>
  </si>
  <si>
    <t>Drukarka laserowa HP LaserJet P1102</t>
  </si>
  <si>
    <t>Zestawy komputerowe Dell 5 szt.</t>
  </si>
  <si>
    <t>Drukarka Hp LaserJet Pro M12A</t>
  </si>
  <si>
    <t>Zestawy komputerowe Dell 2 szt.</t>
  </si>
  <si>
    <t xml:space="preserve">Komputer stacjonarny Dell 0137 (jednostka centralna) </t>
  </si>
  <si>
    <t>Urządzenie wielofunkcyjne HP LaserJet Pro 400MFP</t>
  </si>
  <si>
    <t>Komputer stacjonarny HP ProDesk 600 G1 TWR 2 szt. (jednostka centralna)</t>
  </si>
  <si>
    <t>Komputer stacjonarny Dell Vostro 3900 (jednostka centralna)</t>
  </si>
  <si>
    <t>Komputer stacjonarny Dell Vostro 3800 (jednostka centralna)</t>
  </si>
  <si>
    <t xml:space="preserve">Drukarka Canon LBP 6030 339 </t>
  </si>
  <si>
    <t>Drukarka Brother 1210W (basia)</t>
  </si>
  <si>
    <t>Klimatyzatory KAISAI w pomieszczeniach biurowych w budynku UG oraz na dachu jednostki</t>
  </si>
  <si>
    <t xml:space="preserve">Urządzenie wielofunkcyjne BROTHER DCP J100 </t>
  </si>
  <si>
    <t>UPS CyberPower DX850E-FR 5 szt.</t>
  </si>
  <si>
    <t>Drukarka laserowa Samsung Xpress M2026W</t>
  </si>
  <si>
    <t>Centrala telefoniczna – sekretariat</t>
  </si>
  <si>
    <t>UPS Active Jet 3 szt.</t>
  </si>
  <si>
    <t>Drukarka LaserJet Pro M4202dne</t>
  </si>
  <si>
    <t>Zniszczarka Fellowers</t>
  </si>
  <si>
    <t>telewizor wraz z akcesoriami- jednostka OSP</t>
  </si>
  <si>
    <t>Aparat lustrzanka cyfrowa NIKON D3100  1963,99</t>
  </si>
  <si>
    <t xml:space="preserve">Laptop HP (Gminnej Komisji Rozwiązywania Problemów Alkoholowych) </t>
  </si>
  <si>
    <t>Nawigacje GPS</t>
  </si>
  <si>
    <t>Laptop Dell (Wójta)      2699</t>
  </si>
  <si>
    <t>Laptop HP (kierownik)</t>
  </si>
  <si>
    <t>Laptop ASUS (informatyk)</t>
  </si>
  <si>
    <t xml:space="preserve">Komputer przenośny PSION Workabout G2 do rozliczeń wod – kan. </t>
  </si>
  <si>
    <t>Laptop do obsługi informatycznej wyborów</t>
  </si>
  <si>
    <t>Tablety do głosowania dla radnych gminy Kikół</t>
  </si>
  <si>
    <t>Monitoring nad jeziorem</t>
  </si>
  <si>
    <t>2016 - 2017</t>
  </si>
  <si>
    <t xml:space="preserve">Kamera monitoringowa i karta pamięci </t>
  </si>
  <si>
    <t>k – konstrukcja stalowa p-blacha</t>
  </si>
  <si>
    <t>Urząd Gminy w Kikół</t>
  </si>
  <si>
    <t>URZĄD GMINY/GMINA KIKÓŁ</t>
  </si>
  <si>
    <r>
      <t xml:space="preserve">1. Wykaz sprzętu elektronicznego </t>
    </r>
    <r>
      <rPr>
        <b/>
        <i/>
        <u val="single"/>
        <sz val="11"/>
        <rFont val="Calibri"/>
        <family val="2"/>
      </rPr>
      <t>stacjonarnego</t>
    </r>
    <r>
      <rPr>
        <b/>
        <i/>
        <sz val="11"/>
        <rFont val="Calibri"/>
        <family val="2"/>
      </rPr>
      <t xml:space="preserve"> </t>
    </r>
  </si>
  <si>
    <r>
      <t>Rodzaj sprzętu</t>
    </r>
    <r>
      <rPr>
        <b/>
        <sz val="11"/>
        <color indexed="10"/>
        <rFont val="Calibri"/>
        <family val="2"/>
      </rPr>
      <t xml:space="preserve"> </t>
    </r>
  </si>
  <si>
    <t>Dane pojazdów/pojazdów wolnobieżnych</t>
  </si>
  <si>
    <t>Właściciel pojazdu zgodnie z dowodem rejestracyjnym</t>
  </si>
  <si>
    <t>Marka</t>
  </si>
  <si>
    <t>Typ, model</t>
  </si>
  <si>
    <t>Nr nadwozia/ podwozia (VIN)</t>
  </si>
  <si>
    <t>Nr rejestracyjny</t>
  </si>
  <si>
    <t xml:space="preserve">Rodzaj pojazdu         </t>
  </si>
  <si>
    <t>Wyposażenie pojazdu specjalnego</t>
  </si>
  <si>
    <t>Pojemność</t>
  </si>
  <si>
    <t>Data I rejestracji</t>
  </si>
  <si>
    <t>Ilość miejsc</t>
  </si>
  <si>
    <t>Ładowność</t>
  </si>
  <si>
    <t>Dopuszczalna masa całkowita</t>
  </si>
  <si>
    <t>Czy pojazd służy do nauki jazdy?</t>
  </si>
  <si>
    <t>Wartość rynkowa pojazdu BRUTTO</t>
  </si>
  <si>
    <t>Suma ubezpieczenia NNW (w złotych)</t>
  </si>
  <si>
    <t>rodzaj</t>
  </si>
  <si>
    <t>wartość</t>
  </si>
  <si>
    <t>Od</t>
  </si>
  <si>
    <t>Do</t>
  </si>
  <si>
    <t>STAR</t>
  </si>
  <si>
    <t>A-266</t>
  </si>
  <si>
    <t>WLH 835B</t>
  </si>
  <si>
    <t>specjalny pożarniczy</t>
  </si>
  <si>
    <t>prądownice wodne 2 szt. zakup 2008 - 390zł, wąż ssawny zakup 2008 - 707zł, wąż tłoczny 52 2 odc. zakup 2006 - 363zł</t>
  </si>
  <si>
    <t>1.460 zł</t>
  </si>
  <si>
    <t>55,00 kW</t>
  </si>
  <si>
    <t>10.06.1986</t>
  </si>
  <si>
    <t>ŻUK</t>
  </si>
  <si>
    <t>A-15</t>
  </si>
  <si>
    <t>WKS 8808</t>
  </si>
  <si>
    <t>rozdzielacz kulowy zakup 2008 - 900zł, 6 odc. węża tłocznego W-52 zakup 2008 - 1079zł, 3 odc. węża W-75 zakup 2008 - 749zł, prądownica wodna zamykana zakup 2010 - 197zł, 3 odc. węża tłocznego 52/20 zakup 2010 - 724zł, reflektor akumulatorowy zakup 2010 - 73zł</t>
  </si>
  <si>
    <t>3.722 zł</t>
  </si>
  <si>
    <t>51,50 kW</t>
  </si>
  <si>
    <t>01.01.1968</t>
  </si>
  <si>
    <t>WLR 161D</t>
  </si>
  <si>
    <t>2 węże ssawne PCV zakup 2007 - 567zł</t>
  </si>
  <si>
    <t>01.01.1972</t>
  </si>
  <si>
    <t>WLR 9894</t>
  </si>
  <si>
    <t>prądownice wodne 2 szt. zakup 2010 - 395zł, latarka akumulatorowa zakup 2010 - 114zł, 9 odc. węża tłocznego W 52 zakup 2010 - 1.629zł łącznie, wąż tłoczny W75 zakup 2010 - 251 zł, 3 przełączniki 75/52 zakup 2010 za 126zł</t>
  </si>
  <si>
    <t>2.515 zł</t>
  </si>
  <si>
    <t>51 kW</t>
  </si>
  <si>
    <t>20.05.1987</t>
  </si>
  <si>
    <t>FORD</t>
  </si>
  <si>
    <t>TRANSIT</t>
  </si>
  <si>
    <t>WFOLXXGGVLVG90666</t>
  </si>
  <si>
    <t>CLI 42 NY</t>
  </si>
  <si>
    <t xml:space="preserve">rozdzielacz kulowy zakup 12.07.2006 - 1.634zł, 3 tłumice gumowe zakup 2009 - 321zł, </t>
  </si>
  <si>
    <t>1.955 zł</t>
  </si>
  <si>
    <t>85 kW</t>
  </si>
  <si>
    <t>A-06B</t>
  </si>
  <si>
    <t>H 0473067</t>
  </si>
  <si>
    <t>CLI 23AW</t>
  </si>
  <si>
    <t>38 kW</t>
  </si>
  <si>
    <t>27.08.1987</t>
  </si>
  <si>
    <t>Volkswagen</t>
  </si>
  <si>
    <t>TRANSPORTER</t>
  </si>
  <si>
    <t>WV2ZZZ70ZCH128709</t>
  </si>
  <si>
    <t>CLI 64RP</t>
  </si>
  <si>
    <t>45 kW</t>
  </si>
  <si>
    <t>MAN</t>
  </si>
  <si>
    <t>TGL 12.240</t>
  </si>
  <si>
    <t>WMAN04ZZ87Y187940</t>
  </si>
  <si>
    <t>CLI 70JW</t>
  </si>
  <si>
    <t>hydrauliczny sprzęt ratowniczy zakup 16.09.2009 - 26.405 zł, drabina pożarnicza DNW zakup 19.08.2008  - 3.252 zł, przecinarka spalinowa zakup 2008 2.850 zł, pompa pływająca zakup 24.11.2008 - 4.601 zł, 8 odc. węży W-75 zakup 28.12.2007 - 1.617zł, butle AUREL 2 szt. zakup 28.12.2008 - 2.137 zł, 8 odc. węży W-52 zakup 11.10.2005 - 927 zł, aparty oddechowe 2 szt. zakup 10.10.2005 - 8.560 zł, 2 szt. smoli ssawne zakup 2008 - 1.414 zł, węże ssawne 2 szt. zakup 2008 - 567 zł, zbiornik wodny zakup 2008 - 850zł, radiotelefon nasobny 2 szt. zakup 2006 - 2.546zł, szlifierka kątowa zakup 2006 rok - 640 zł, piła spalinowa STIHL zakup 2001 - 1.750zł, pompa szlamowa zakup 2005 - 2.890 zł, piła do betonu i stali zakup 2007 - 3.540zł, deska ortopedyczna zakup 2007 - 1.530zł, pompa szlamowa zakup 2005 - 3.200zł</t>
  </si>
  <si>
    <t>176 kW</t>
  </si>
  <si>
    <t>17.12.2007</t>
  </si>
  <si>
    <t>z VAT-brutto</t>
  </si>
  <si>
    <t>FS LUBIN</t>
  </si>
  <si>
    <t>ŻUK A6</t>
  </si>
  <si>
    <t>CLI H965</t>
  </si>
  <si>
    <t>brak</t>
  </si>
  <si>
    <t>06.08.1982</t>
  </si>
  <si>
    <t>Lublin</t>
  </si>
  <si>
    <t>SUL351417X0011871</t>
  </si>
  <si>
    <t>BDA 405C</t>
  </si>
  <si>
    <t>osobowy</t>
  </si>
  <si>
    <t>Transporter T5</t>
  </si>
  <si>
    <t>WV2ZZZ7HZ9H063469</t>
  </si>
  <si>
    <t>CLI 60ME</t>
  </si>
  <si>
    <t xml:space="preserve">Gmina Kikół </t>
  </si>
  <si>
    <t>Mercedes benz</t>
  </si>
  <si>
    <t>0303-11R</t>
  </si>
  <si>
    <t>WDB30012113055184</t>
  </si>
  <si>
    <t>CLI 44JS</t>
  </si>
  <si>
    <t>autobus</t>
  </si>
  <si>
    <t>nie dotyczy</t>
  </si>
  <si>
    <t>--------</t>
  </si>
  <si>
    <t>AUTOSAN</t>
  </si>
  <si>
    <t>A0909L SMYK</t>
  </si>
  <si>
    <t>SUADW3CFT8S680892</t>
  </si>
  <si>
    <t>CLI 10LW</t>
  </si>
  <si>
    <t>Volkswagen/CMS</t>
  </si>
  <si>
    <t>Crafter LM4D1500N0504 SED3KWA3</t>
  </si>
  <si>
    <t>WV1ZZZ2EZD6035937</t>
  </si>
  <si>
    <t>CLI63XS</t>
  </si>
  <si>
    <t>Autobus</t>
  </si>
  <si>
    <t>01.08.2013</t>
  </si>
  <si>
    <t>Kikół Gmina</t>
  </si>
  <si>
    <t>Neptun</t>
  </si>
  <si>
    <t>Remorque 1 B75 263PND13 N7-263 PTW</t>
  </si>
  <si>
    <t>SXE1P263NDS000622</t>
  </si>
  <si>
    <t>CLI4L48</t>
  </si>
  <si>
    <t>Przyczepa lekka</t>
  </si>
  <si>
    <t>30.10.2013</t>
  </si>
  <si>
    <t>Urząd Gminy;</t>
  </si>
  <si>
    <t>Sam</t>
  </si>
  <si>
    <t>CLI006120815</t>
  </si>
  <si>
    <t>CLI4P92</t>
  </si>
  <si>
    <t>przyczepa lekka</t>
  </si>
  <si>
    <t>OSP Kikół ul. Targowa 1; 87-620 Kikół</t>
  </si>
  <si>
    <t>Renault</t>
  </si>
  <si>
    <t>M210.12 4x4</t>
  </si>
  <si>
    <t>VF640BCA000000667</t>
  </si>
  <si>
    <t>CLI86TU</t>
  </si>
  <si>
    <t>02.03.1999</t>
  </si>
  <si>
    <t>Transporter 1.9 TD</t>
  </si>
  <si>
    <t>WV1ZZZ70ZXH079554</t>
  </si>
  <si>
    <t>CLIGG20</t>
  </si>
  <si>
    <t>samochód ciężarowy</t>
  </si>
  <si>
    <t>06.01.1999</t>
  </si>
  <si>
    <t xml:space="preserve">Caravelle 2.0 TDI EU6 SCR BlueMotion </t>
  </si>
  <si>
    <t>WV2ZZZ7HZJH067298</t>
  </si>
  <si>
    <t>CLILW88</t>
  </si>
  <si>
    <t>osobowy-przewóz osób niepełnosprawnych</t>
  </si>
  <si>
    <t>110 kW</t>
  </si>
  <si>
    <t>14.12.2017</t>
  </si>
  <si>
    <r>
      <t xml:space="preserve">Moc w kW lub KM </t>
    </r>
    <r>
      <rPr>
        <i/>
        <sz val="11"/>
        <rFont val="Calibri"/>
        <family val="2"/>
      </rPr>
      <t>(1kW = 1,3596 KM)</t>
    </r>
  </si>
  <si>
    <r>
      <t xml:space="preserve">Rodzaj wartości pojazdu               </t>
    </r>
    <r>
      <rPr>
        <sz val="11"/>
        <rFont val="Calibri"/>
        <family val="2"/>
      </rPr>
      <t xml:space="preserve"> (z VAT-brutto / Bez VAT-netto)</t>
    </r>
  </si>
  <si>
    <t xml:space="preserve">Okres ubezpieczenia                                 OC i NW </t>
  </si>
  <si>
    <t>Okres ubezpieczenia                                AC/KR/ASS</t>
  </si>
  <si>
    <t>I rok: 148 000; II rok: 138 000</t>
  </si>
  <si>
    <t>I rok: 33 000; II rok: 30 000</t>
  </si>
  <si>
    <t>I rok: 121 000; II rok: 110 000</t>
  </si>
  <si>
    <t>I rok: 120 000; II rok: 111 000</t>
  </si>
  <si>
    <t>I rok: 119 000; II rok: 109 000</t>
  </si>
  <si>
    <t>Tabela nr 6 - wykaz pojazdów</t>
  </si>
  <si>
    <t>Assistance</t>
  </si>
  <si>
    <t>podstawowy</t>
  </si>
  <si>
    <t>rozszerzony</t>
  </si>
</sst>
</file>

<file path=xl/styles.xml><?xml version="1.0" encoding="utf-8"?>
<styleSheet xmlns="http://schemas.openxmlformats.org/spreadsheetml/2006/main">
  <numFmts count="2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_z_ł"/>
    <numFmt numFmtId="166" formatCode="#,##0.00&quot; zł&quot;"/>
    <numFmt numFmtId="167" formatCode="#,##0.00&quot; zł&quot;;[Red]\-#,##0.00&quot; zł&quot;"/>
    <numFmt numFmtId="168" formatCode="d/mm/yyyy"/>
    <numFmt numFmtId="169" formatCode="#,##0&quot; zł&quot;;[Red]\-#,##0&quot; zł&quot;"/>
    <numFmt numFmtId="170" formatCode="#,##0.00\ [$zł-415];[Red]\-#,##0.00\ [$zł-415]"/>
    <numFmt numFmtId="171" formatCode="\ #,##0.00&quot; zł &quot;;\-#,##0.00&quot; zł &quot;;&quot; -&quot;#&quot; zł &quot;;@\ "/>
    <numFmt numFmtId="172" formatCode="#,##0.00&quot; zł &quot;;\-#,##0.00&quot; zł &quot;;&quot; -&quot;#&quot; zł &quot;;@\ "/>
    <numFmt numFmtId="173" formatCode="&quot;Tak&quot;;&quot;Tak&quot;;&quot;Nie&quot;"/>
    <numFmt numFmtId="174" formatCode="&quot;Prawda&quot;;&quot;Prawda&quot;;&quot;Fałsz&quot;"/>
    <numFmt numFmtId="175" formatCode="&quot;Włączone&quot;;&quot;Włączone&quot;;&quot;Wyłączone&quot;"/>
    <numFmt numFmtId="176" formatCode="[$€-2]\ #,##0.00_);[Red]\([$€-2]\ #,##0.00\)"/>
    <numFmt numFmtId="177" formatCode="#,##0.00\ &quot;zł&quot;"/>
    <numFmt numFmtId="178" formatCode="#,##0_ ;\-#,##0\ "/>
    <numFmt numFmtId="179" formatCode="#,##0;[Red]#,##0"/>
    <numFmt numFmtId="180" formatCode="#,##0.00;\-#,##0.00"/>
    <numFmt numFmtId="181" formatCode="#,##0;\-#,##0"/>
  </numFmts>
  <fonts count="69">
    <font>
      <sz val="11"/>
      <color indexed="8"/>
      <name val="Czcionka tekstu podstawowego"/>
      <family val="2"/>
    </font>
    <font>
      <sz val="10"/>
      <name val="Arial"/>
      <family val="0"/>
    </font>
    <font>
      <sz val="10"/>
      <name val="Arial CE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2"/>
      <color indexed="10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b/>
      <i/>
      <sz val="11"/>
      <name val="Calibri"/>
      <family val="2"/>
    </font>
    <font>
      <sz val="11"/>
      <color indexed="10"/>
      <name val="Calibri"/>
      <family val="2"/>
    </font>
    <font>
      <i/>
      <sz val="11"/>
      <color indexed="10"/>
      <name val="Calibri"/>
      <family val="2"/>
    </font>
    <font>
      <b/>
      <i/>
      <sz val="11"/>
      <color indexed="18"/>
      <name val="Calibri"/>
      <family val="2"/>
    </font>
    <font>
      <sz val="11"/>
      <color indexed="18"/>
      <name val="Calibri"/>
      <family val="2"/>
    </font>
    <font>
      <b/>
      <sz val="11"/>
      <color indexed="18"/>
      <name val="Calibri"/>
      <family val="2"/>
    </font>
    <font>
      <i/>
      <sz val="11"/>
      <color indexed="18"/>
      <name val="Calibri"/>
      <family val="2"/>
    </font>
    <font>
      <b/>
      <sz val="11"/>
      <color indexed="10"/>
      <name val="Calibri"/>
      <family val="2"/>
    </font>
    <font>
      <b/>
      <vertAlign val="superscript"/>
      <sz val="11"/>
      <color indexed="10"/>
      <name val="Calibri"/>
      <family val="2"/>
    </font>
    <font>
      <i/>
      <sz val="11"/>
      <name val="Calibri"/>
      <family val="2"/>
    </font>
    <font>
      <sz val="11"/>
      <name val="Arial"/>
      <family val="2"/>
    </font>
    <font>
      <i/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i/>
      <u val="single"/>
      <sz val="11"/>
      <name val="Calibri"/>
      <family val="2"/>
    </font>
    <font>
      <sz val="12"/>
      <color indexed="8"/>
      <name val="Czcionka tekstu podstawowego"/>
      <family val="2"/>
    </font>
    <font>
      <b/>
      <sz val="11"/>
      <color indexed="8"/>
      <name val="Czcionka tekstu podstawowego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6.6"/>
      <color indexed="20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4"/>
      <name val="Calibri"/>
      <family val="2"/>
    </font>
    <font>
      <b/>
      <sz val="16"/>
      <color indexed="8"/>
      <name val="Calibri"/>
      <family val="2"/>
    </font>
    <font>
      <sz val="10"/>
      <name val="Calibri"/>
      <family val="2"/>
    </font>
    <font>
      <b/>
      <sz val="10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theme="1"/>
      <name val="Czcionka tekstu podstawowego"/>
      <family val="2"/>
    </font>
    <font>
      <b/>
      <sz val="11"/>
      <color rgb="FFFA7D00"/>
      <name val="Calibri"/>
      <family val="2"/>
    </font>
    <font>
      <u val="single"/>
      <sz val="6.6"/>
      <color theme="11"/>
      <name val="Czcionka tekstu podstawowego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i/>
      <sz val="11"/>
      <color rgb="FFFF0000"/>
      <name val="Calibri"/>
      <family val="2"/>
    </font>
    <font>
      <b/>
      <sz val="10"/>
      <color rgb="FFFF000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/>
      <top style="thin"/>
      <bottom style="thin"/>
    </border>
    <border>
      <left style="thin"/>
      <right/>
      <top style="thin"/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/>
    </border>
    <border>
      <left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29" borderId="4" applyNumberFormat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59" fillId="0" borderId="0">
      <alignment/>
      <protection/>
    </xf>
    <xf numFmtId="0" fontId="1" fillId="0" borderId="0">
      <alignment/>
      <protection/>
    </xf>
    <xf numFmtId="0" fontId="60" fillId="27" borderId="1" applyNumberFormat="0" applyAlignment="0" applyProtection="0"/>
    <xf numFmtId="0" fontId="61" fillId="0" borderId="0" applyNumberFormat="0" applyFill="0" applyBorder="0" applyAlignment="0" applyProtection="0"/>
    <xf numFmtId="9" fontId="1" fillId="0" borderId="0" applyFill="0" applyBorder="0" applyAlignment="0" applyProtection="0"/>
    <xf numFmtId="0" fontId="62" fillId="0" borderId="8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44" fontId="2" fillId="0" borderId="0" applyFont="0" applyFill="0" applyBorder="0" applyAlignment="0" applyProtection="0"/>
    <xf numFmtId="0" fontId="66" fillId="32" borderId="0" applyNumberFormat="0" applyBorder="0" applyAlignment="0" applyProtection="0"/>
  </cellStyleXfs>
  <cellXfs count="511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4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7" fillId="0" borderId="0" xfId="54" applyFont="1">
      <alignment/>
      <protection/>
    </xf>
    <xf numFmtId="164" fontId="9" fillId="0" borderId="10" xfId="52" applyNumberFormat="1" applyFont="1" applyFill="1" applyBorder="1" applyAlignment="1">
      <alignment horizontal="center" vertical="center" wrapText="1"/>
      <protection/>
    </xf>
    <xf numFmtId="0" fontId="7" fillId="0" borderId="11" xfId="52" applyFont="1" applyFill="1" applyBorder="1" applyAlignment="1">
      <alignment horizontal="center" vertical="center" wrapText="1"/>
      <protection/>
    </xf>
    <xf numFmtId="0" fontId="7" fillId="0" borderId="12" xfId="52" applyFont="1" applyFill="1" applyBorder="1" applyAlignment="1">
      <alignment horizontal="center" vertical="center"/>
      <protection/>
    </xf>
    <xf numFmtId="0" fontId="7" fillId="34" borderId="11" xfId="52" applyFont="1" applyFill="1" applyBorder="1" applyAlignment="1">
      <alignment horizontal="center" vertical="center" wrapText="1"/>
      <protection/>
    </xf>
    <xf numFmtId="171" fontId="7" fillId="34" borderId="11" xfId="52" applyNumberFormat="1" applyFont="1" applyFill="1" applyBorder="1" applyAlignment="1">
      <alignment horizontal="center" vertical="center" wrapText="1"/>
      <protection/>
    </xf>
    <xf numFmtId="0" fontId="7" fillId="34" borderId="12" xfId="52" applyFont="1" applyFill="1" applyBorder="1" applyAlignment="1">
      <alignment horizontal="center" vertical="center" wrapText="1"/>
      <protection/>
    </xf>
    <xf numFmtId="0" fontId="9" fillId="35" borderId="10" xfId="52" applyNumberFormat="1" applyFont="1" applyFill="1" applyBorder="1" applyAlignment="1">
      <alignment horizontal="center" vertical="center"/>
      <protection/>
    </xf>
    <xf numFmtId="164" fontId="9" fillId="35" borderId="10" xfId="52" applyNumberFormat="1" applyFont="1" applyFill="1" applyBorder="1" applyAlignment="1">
      <alignment horizontal="center" vertical="center"/>
      <protection/>
    </xf>
    <xf numFmtId="0" fontId="7" fillId="34" borderId="10" xfId="52" applyFont="1" applyFill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9" fillId="35" borderId="10" xfId="52" applyFont="1" applyFill="1" applyBorder="1" applyAlignment="1">
      <alignment horizontal="center" vertical="center"/>
      <protection/>
    </xf>
    <xf numFmtId="0" fontId="7" fillId="36" borderId="11" xfId="52" applyFont="1" applyFill="1" applyBorder="1" applyAlignment="1">
      <alignment horizontal="center" vertical="center" wrapText="1"/>
      <protection/>
    </xf>
    <xf numFmtId="0" fontId="8" fillId="34" borderId="0" xfId="0" applyNumberFormat="1" applyFont="1" applyFill="1" applyAlignment="1">
      <alignment wrapText="1"/>
    </xf>
    <xf numFmtId="0" fontId="7" fillId="37" borderId="13" xfId="54" applyNumberFormat="1" applyFont="1" applyFill="1" applyBorder="1" applyAlignment="1">
      <alignment horizontal="center" vertical="center" wrapText="1"/>
      <protection/>
    </xf>
    <xf numFmtId="0" fontId="48" fillId="33" borderId="0" xfId="0" applyNumberFormat="1" applyFont="1" applyFill="1" applyAlignment="1">
      <alignment wrapText="1"/>
    </xf>
    <xf numFmtId="0" fontId="8" fillId="38" borderId="0" xfId="0" applyNumberFormat="1" applyFont="1" applyFill="1" applyAlignment="1">
      <alignment wrapText="1"/>
    </xf>
    <xf numFmtId="0" fontId="9" fillId="37" borderId="13" xfId="54" applyFont="1" applyFill="1" applyBorder="1" applyAlignment="1">
      <alignment horizontal="center" vertical="center" wrapText="1"/>
      <protection/>
    </xf>
    <xf numFmtId="0" fontId="7" fillId="36" borderId="13" xfId="54" applyNumberFormat="1" applyFont="1" applyFill="1" applyBorder="1" applyAlignment="1">
      <alignment horizontal="center" vertical="center" wrapText="1"/>
      <protection/>
    </xf>
    <xf numFmtId="165" fontId="9" fillId="39" borderId="10" xfId="54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center" wrapText="1"/>
      <protection/>
    </xf>
    <xf numFmtId="165" fontId="9" fillId="33" borderId="13" xfId="54" applyNumberFormat="1" applyFont="1" applyFill="1" applyBorder="1" applyAlignment="1">
      <alignment horizontal="center" vertical="center" wrapText="1"/>
      <protection/>
    </xf>
    <xf numFmtId="0" fontId="9" fillId="33" borderId="13" xfId="54" applyFont="1" applyFill="1" applyBorder="1" applyAlignment="1">
      <alignment horizontal="center" vertical="center" wrapText="1"/>
      <protection/>
    </xf>
    <xf numFmtId="165" fontId="9" fillId="40" borderId="13" xfId="54" applyNumberFormat="1" applyFont="1" applyFill="1" applyBorder="1" applyAlignment="1">
      <alignment horizontal="center" vertical="center" wrapText="1"/>
      <protection/>
    </xf>
    <xf numFmtId="0" fontId="9" fillId="40" borderId="13" xfId="54" applyFont="1" applyFill="1" applyBorder="1" applyAlignment="1">
      <alignment horizontal="center" vertical="center" wrapText="1"/>
      <protection/>
    </xf>
    <xf numFmtId="165" fontId="9" fillId="41" borderId="13" xfId="54" applyNumberFormat="1" applyFont="1" applyFill="1" applyBorder="1" applyAlignment="1">
      <alignment horizontal="center" vertical="center" wrapText="1"/>
      <protection/>
    </xf>
    <xf numFmtId="0" fontId="9" fillId="42" borderId="13" xfId="5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166" fontId="9" fillId="35" borderId="10" xfId="54" applyNumberFormat="1" applyFont="1" applyFill="1" applyBorder="1" applyAlignment="1">
      <alignment horizontal="center" vertical="center" wrapText="1"/>
      <protection/>
    </xf>
    <xf numFmtId="165" fontId="9" fillId="35" borderId="10" xfId="54" applyNumberFormat="1" applyFont="1" applyFill="1" applyBorder="1" applyAlignment="1">
      <alignment horizontal="center" vertical="center" wrapText="1"/>
      <protection/>
    </xf>
    <xf numFmtId="0" fontId="19" fillId="0" borderId="12" xfId="54" applyFont="1" applyFill="1" applyBorder="1" applyAlignment="1">
      <alignment horizontal="center" vertical="center" wrapText="1"/>
      <protection/>
    </xf>
    <xf numFmtId="0" fontId="7" fillId="0" borderId="14" xfId="54" applyFont="1" applyFill="1" applyBorder="1" applyAlignment="1">
      <alignment horizontal="center" vertical="center" wrapText="1"/>
      <protection/>
    </xf>
    <xf numFmtId="0" fontId="7" fillId="34" borderId="15" xfId="54" applyFont="1" applyFill="1" applyBorder="1" applyAlignment="1">
      <alignment horizontal="center" vertical="center" wrapText="1"/>
      <protection/>
    </xf>
    <xf numFmtId="0" fontId="7" fillId="33" borderId="11" xfId="0" applyFont="1" applyFill="1" applyBorder="1" applyAlignment="1">
      <alignment horizontal="center" vertical="center" wrapText="1"/>
    </xf>
    <xf numFmtId="164" fontId="7" fillId="33" borderId="16" xfId="0" applyNumberFormat="1" applyFont="1" applyFill="1" applyBorder="1" applyAlignment="1">
      <alignment horizontal="center" vertical="center" wrapText="1"/>
    </xf>
    <xf numFmtId="4" fontId="19" fillId="33" borderId="11" xfId="0" applyNumberFormat="1" applyFont="1" applyFill="1" applyBorder="1" applyAlignment="1">
      <alignment horizontal="center" vertical="center" wrapText="1"/>
    </xf>
    <xf numFmtId="0" fontId="9" fillId="40" borderId="13" xfId="54" applyFont="1" applyFill="1" applyBorder="1" applyAlignment="1">
      <alignment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165" fontId="7" fillId="0" borderId="0" xfId="54" applyNumberFormat="1" applyFont="1" applyAlignment="1">
      <alignment horizontal="center" vertical="center" wrapText="1"/>
      <protection/>
    </xf>
    <xf numFmtId="0" fontId="7" fillId="0" borderId="16" xfId="54" applyFont="1" applyFill="1" applyBorder="1" applyAlignment="1">
      <alignment horizontal="center" vertical="center" wrapText="1"/>
      <protection/>
    </xf>
    <xf numFmtId="0" fontId="8" fillId="33" borderId="13" xfId="0" applyFont="1" applyFill="1" applyBorder="1" applyAlignment="1">
      <alignment horizontal="center" vertical="center" wrapText="1"/>
    </xf>
    <xf numFmtId="166" fontId="8" fillId="0" borderId="0" xfId="0" applyNumberFormat="1" applyFont="1" applyAlignment="1">
      <alignment horizontal="center" vertical="center" wrapText="1"/>
    </xf>
    <xf numFmtId="165" fontId="8" fillId="0" borderId="0" xfId="0" applyNumberFormat="1" applyFont="1" applyAlignment="1">
      <alignment horizontal="center" vertical="center" wrapText="1"/>
    </xf>
    <xf numFmtId="0" fontId="7" fillId="0" borderId="0" xfId="54" applyFont="1" applyBorder="1" applyAlignment="1">
      <alignment horizontal="center" vertical="center" wrapText="1"/>
      <protection/>
    </xf>
    <xf numFmtId="166" fontId="7" fillId="33" borderId="13" xfId="54" applyNumberFormat="1" applyFont="1" applyFill="1" applyBorder="1" applyAlignment="1">
      <alignment vertical="center" wrapText="1"/>
      <protection/>
    </xf>
    <xf numFmtId="0" fontId="9" fillId="0" borderId="17" xfId="54" applyFont="1" applyFill="1" applyBorder="1" applyAlignment="1">
      <alignment horizontal="center" vertical="center" wrapText="1"/>
      <protection/>
    </xf>
    <xf numFmtId="0" fontId="9" fillId="0" borderId="18" xfId="54" applyFont="1" applyFill="1" applyBorder="1" applyAlignment="1">
      <alignment horizontal="center" vertical="center" wrapText="1"/>
      <protection/>
    </xf>
    <xf numFmtId="0" fontId="9" fillId="0" borderId="19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35" borderId="10" xfId="54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vertical="center" wrapText="1"/>
    </xf>
    <xf numFmtId="0" fontId="48" fillId="0" borderId="13" xfId="0" applyFont="1" applyBorder="1" applyAlignment="1">
      <alignment horizontal="center" vertical="center" wrapText="1"/>
    </xf>
    <xf numFmtId="0" fontId="7" fillId="43" borderId="13" xfId="54" applyFont="1" applyFill="1" applyBorder="1" applyAlignment="1">
      <alignment horizontal="center" vertical="center" wrapText="1"/>
      <protection/>
    </xf>
    <xf numFmtId="0" fontId="9" fillId="43" borderId="13" xfId="54" applyFont="1" applyFill="1" applyBorder="1" applyAlignment="1">
      <alignment horizontal="center" vertical="center" wrapText="1"/>
      <protection/>
    </xf>
    <xf numFmtId="0" fontId="7" fillId="44" borderId="13" xfId="54" applyFont="1" applyFill="1" applyBorder="1" applyAlignment="1">
      <alignment horizontal="center" vertical="center" wrapText="1"/>
      <protection/>
    </xf>
    <xf numFmtId="0" fontId="9" fillId="44" borderId="13" xfId="54" applyFont="1" applyFill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0" borderId="2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7" fillId="0" borderId="21" xfId="0" applyFont="1" applyFill="1" applyBorder="1" applyAlignment="1">
      <alignment horizontal="left" vertical="center" wrapText="1"/>
    </xf>
    <xf numFmtId="0" fontId="7" fillId="43" borderId="22" xfId="54" applyFont="1" applyFill="1" applyBorder="1" applyAlignment="1">
      <alignment horizontal="center" vertical="center" wrapText="1"/>
      <protection/>
    </xf>
    <xf numFmtId="0" fontId="9" fillId="43" borderId="22" xfId="54" applyFont="1" applyFill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left" vertical="center" wrapText="1"/>
      <protection/>
    </xf>
    <xf numFmtId="165" fontId="7" fillId="0" borderId="16" xfId="0" applyNumberFormat="1" applyFont="1" applyFill="1" applyBorder="1" applyAlignment="1">
      <alignment horizontal="right" vertical="center" wrapText="1"/>
    </xf>
    <xf numFmtId="165" fontId="7" fillId="34" borderId="10" xfId="54" applyNumberFormat="1" applyFont="1" applyFill="1" applyBorder="1" applyAlignment="1">
      <alignment horizontal="right" vertical="center" wrapText="1"/>
      <protection/>
    </xf>
    <xf numFmtId="165" fontId="7" fillId="0" borderId="23" xfId="0" applyNumberFormat="1" applyFont="1" applyFill="1" applyBorder="1" applyAlignment="1">
      <alignment horizontal="right" vertical="center" wrapText="1"/>
    </xf>
    <xf numFmtId="0" fontId="7" fillId="35" borderId="21" xfId="54" applyFont="1" applyFill="1" applyBorder="1" applyAlignment="1">
      <alignment horizontal="center" vertical="center" wrapText="1"/>
      <protection/>
    </xf>
    <xf numFmtId="0" fontId="48" fillId="0" borderId="24" xfId="0" applyFont="1" applyBorder="1" applyAlignment="1">
      <alignment horizontal="center" vertical="center" wrapText="1"/>
    </xf>
    <xf numFmtId="171" fontId="7" fillId="0" borderId="11" xfId="52" applyNumberFormat="1" applyFont="1" applyFill="1" applyBorder="1" applyAlignment="1">
      <alignment horizontal="center" vertical="center" wrapText="1"/>
      <protection/>
    </xf>
    <xf numFmtId="164" fontId="7" fillId="0" borderId="10" xfId="67" applyFont="1" applyFill="1" applyBorder="1" applyAlignment="1" applyProtection="1">
      <alignment horizontal="center" vertical="center" wrapText="1"/>
      <protection/>
    </xf>
    <xf numFmtId="164" fontId="7" fillId="34" borderId="10" xfId="67" applyFont="1" applyFill="1" applyBorder="1" applyAlignment="1" applyProtection="1">
      <alignment horizontal="center" vertical="center" wrapText="1"/>
      <protection/>
    </xf>
    <xf numFmtId="164" fontId="9" fillId="35" borderId="10" xfId="52" applyNumberFormat="1" applyFont="1" applyFill="1" applyBorder="1" applyAlignment="1">
      <alignment horizontal="center" vertical="center" wrapText="1"/>
      <protection/>
    </xf>
    <xf numFmtId="0" fontId="7" fillId="36" borderId="11" xfId="54" applyFont="1" applyFill="1" applyBorder="1" applyAlignment="1">
      <alignment horizontal="center" vertical="center" wrapText="1"/>
      <protection/>
    </xf>
    <xf numFmtId="0" fontId="7" fillId="33" borderId="13" xfId="54" applyFont="1" applyFill="1" applyBorder="1" applyAlignment="1">
      <alignment horizontal="center" vertical="center" wrapText="1"/>
      <protection/>
    </xf>
    <xf numFmtId="0" fontId="7" fillId="33" borderId="12" xfId="0" applyFont="1" applyFill="1" applyBorder="1" applyAlignment="1">
      <alignment horizontal="center" vertical="center" wrapText="1"/>
    </xf>
    <xf numFmtId="178" fontId="7" fillId="45" borderId="11" xfId="56" applyNumberFormat="1" applyFont="1" applyFill="1" applyBorder="1" applyAlignment="1">
      <alignment horizontal="center" vertical="center" wrapText="1"/>
      <protection/>
    </xf>
    <xf numFmtId="171" fontId="7" fillId="45" borderId="11" xfId="52" applyNumberFormat="1" applyFont="1" applyFill="1" applyBorder="1" applyAlignment="1">
      <alignment horizontal="center" vertical="center" wrapText="1"/>
      <protection/>
    </xf>
    <xf numFmtId="179" fontId="7" fillId="45" borderId="11" xfId="67" applyNumberFormat="1" applyFont="1" applyFill="1" applyBorder="1" applyAlignment="1" applyProtection="1">
      <alignment horizontal="center" vertical="center" wrapText="1"/>
      <protection/>
    </xf>
    <xf numFmtId="164" fontId="7" fillId="45" borderId="10" xfId="52" applyNumberFormat="1" applyFont="1" applyFill="1" applyBorder="1" applyAlignment="1">
      <alignment horizontal="center" vertical="center" wrapText="1"/>
      <protection/>
    </xf>
    <xf numFmtId="164" fontId="7" fillId="45" borderId="10" xfId="67" applyFont="1" applyFill="1" applyBorder="1" applyAlignment="1" applyProtection="1">
      <alignment horizontal="center" vertical="center" wrapText="1"/>
      <protection/>
    </xf>
    <xf numFmtId="4" fontId="19" fillId="0" borderId="25" xfId="0" applyNumberFormat="1" applyFont="1" applyFill="1" applyBorder="1" applyAlignment="1">
      <alignment horizontal="center" vertical="center" wrapText="1"/>
    </xf>
    <xf numFmtId="0" fontId="7" fillId="46" borderId="26" xfId="54" applyFont="1" applyFill="1" applyBorder="1" applyAlignment="1">
      <alignment horizontal="center" vertical="center" wrapText="1"/>
      <protection/>
    </xf>
    <xf numFmtId="0" fontId="7" fillId="0" borderId="15" xfId="54" applyFont="1" applyFill="1" applyBorder="1" applyAlignment="1">
      <alignment horizontal="center" vertical="center" wrapText="1"/>
      <protection/>
    </xf>
    <xf numFmtId="171" fontId="7" fillId="36" borderId="11" xfId="52" applyNumberFormat="1" applyFont="1" applyFill="1" applyBorder="1" applyAlignment="1">
      <alignment horizontal="center" vertical="center"/>
      <protection/>
    </xf>
    <xf numFmtId="164" fontId="7" fillId="36" borderId="10" xfId="67" applyFont="1" applyFill="1" applyBorder="1" applyAlignment="1" applyProtection="1">
      <alignment horizontal="center" vertical="center"/>
      <protection/>
    </xf>
    <xf numFmtId="0" fontId="7" fillId="33" borderId="10" xfId="0" applyFont="1" applyFill="1" applyBorder="1" applyAlignment="1">
      <alignment horizontal="left" vertical="center" wrapText="1"/>
    </xf>
    <xf numFmtId="0" fontId="7" fillId="33" borderId="11" xfId="52" applyFont="1" applyFill="1" applyBorder="1" applyAlignment="1">
      <alignment horizontal="center" vertical="center" wrapText="1"/>
      <protection/>
    </xf>
    <xf numFmtId="0" fontId="4" fillId="33" borderId="0" xfId="0" applyFont="1" applyFill="1" applyAlignment="1">
      <alignment/>
    </xf>
    <xf numFmtId="0" fontId="7" fillId="33" borderId="12" xfId="52" applyFont="1" applyFill="1" applyBorder="1" applyAlignment="1">
      <alignment horizontal="center" vertical="center"/>
      <protection/>
    </xf>
    <xf numFmtId="0" fontId="7" fillId="45" borderId="10" xfId="52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7" fillId="45" borderId="11" xfId="52" applyFont="1" applyFill="1" applyBorder="1" applyAlignment="1">
      <alignment horizontal="center" vertical="center" wrapText="1"/>
      <protection/>
    </xf>
    <xf numFmtId="171" fontId="7" fillId="45" borderId="11" xfId="56" applyNumberFormat="1" applyFont="1" applyFill="1" applyBorder="1" applyAlignment="1">
      <alignment horizontal="center" vertical="center" wrapText="1"/>
      <protection/>
    </xf>
    <xf numFmtId="164" fontId="7" fillId="45" borderId="11" xfId="67" applyFont="1" applyFill="1" applyBorder="1" applyAlignment="1" applyProtection="1">
      <alignment horizontal="center" vertical="center"/>
      <protection/>
    </xf>
    <xf numFmtId="171" fontId="7" fillId="45" borderId="11" xfId="52" applyNumberFormat="1" applyFont="1" applyFill="1" applyBorder="1" applyAlignment="1">
      <alignment horizontal="center" vertical="center"/>
      <protection/>
    </xf>
    <xf numFmtId="0" fontId="7" fillId="45" borderId="12" xfId="52" applyFont="1" applyFill="1" applyBorder="1" applyAlignment="1">
      <alignment horizontal="center" vertical="center" wrapText="1"/>
      <protection/>
    </xf>
    <xf numFmtId="164" fontId="7" fillId="45" borderId="10" xfId="67" applyFont="1" applyFill="1" applyBorder="1" applyAlignment="1" applyProtection="1">
      <alignment horizontal="center" vertical="center"/>
      <protection/>
    </xf>
    <xf numFmtId="0" fontId="7" fillId="0" borderId="13" xfId="5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7" fillId="35" borderId="11" xfId="54" applyFont="1" applyFill="1" applyBorder="1" applyAlignment="1">
      <alignment horizontal="center" vertical="center" wrapText="1"/>
      <protection/>
    </xf>
    <xf numFmtId="166" fontId="9" fillId="35" borderId="11" xfId="54" applyNumberFormat="1" applyFont="1" applyFill="1" applyBorder="1" applyAlignment="1">
      <alignment horizontal="center" vertical="center" wrapText="1"/>
      <protection/>
    </xf>
    <xf numFmtId="0" fontId="7" fillId="35" borderId="27" xfId="54" applyFont="1" applyFill="1" applyBorder="1" applyAlignment="1">
      <alignment horizontal="center" vertical="center" wrapText="1"/>
      <protection/>
    </xf>
    <xf numFmtId="0" fontId="19" fillId="0" borderId="25" xfId="54" applyFont="1" applyFill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/>
      <protection/>
    </xf>
    <xf numFmtId="0" fontId="8" fillId="0" borderId="13" xfId="0" applyFont="1" applyBorder="1" applyAlignment="1">
      <alignment horizontal="center" vertical="center"/>
    </xf>
    <xf numFmtId="0" fontId="40" fillId="0" borderId="10" xfId="54" applyFont="1" applyBorder="1" applyAlignment="1">
      <alignment horizontal="center" vertical="center" wrapText="1"/>
      <protection/>
    </xf>
    <xf numFmtId="164" fontId="4" fillId="0" borderId="0" xfId="0" applyNumberFormat="1" applyFont="1" applyAlignment="1">
      <alignment wrapText="1"/>
    </xf>
    <xf numFmtId="0" fontId="7" fillId="45" borderId="13" xfId="54" applyNumberFormat="1" applyFont="1" applyFill="1" applyBorder="1" applyAlignment="1">
      <alignment horizontal="center" vertical="center" wrapText="1"/>
      <protection/>
    </xf>
    <xf numFmtId="0" fontId="7" fillId="36" borderId="13" xfId="54" applyNumberFormat="1" applyFont="1" applyFill="1" applyBorder="1" applyAlignment="1">
      <alignment horizontal="center" vertical="center" wrapText="1"/>
      <protection/>
    </xf>
    <xf numFmtId="164" fontId="7" fillId="33" borderId="13" xfId="0" applyNumberFormat="1" applyFont="1" applyFill="1" applyBorder="1" applyAlignment="1">
      <alignment horizontal="center" vertical="center"/>
    </xf>
    <xf numFmtId="4" fontId="7" fillId="33" borderId="13" xfId="0" applyNumberFormat="1" applyFont="1" applyFill="1" applyBorder="1" applyAlignment="1">
      <alignment vertical="center"/>
    </xf>
    <xf numFmtId="164" fontId="7" fillId="33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54" applyFont="1" applyFill="1" applyBorder="1" applyAlignment="1">
      <alignment vertical="center" wrapText="1"/>
      <protection/>
    </xf>
    <xf numFmtId="0" fontId="7" fillId="33" borderId="10" xfId="54" applyFont="1" applyFill="1" applyBorder="1" applyAlignment="1">
      <alignment horizontal="center" vertical="center" wrapText="1"/>
      <protection/>
    </xf>
    <xf numFmtId="0" fontId="7" fillId="33" borderId="13" xfId="0" applyFont="1" applyFill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171" fontId="7" fillId="0" borderId="11" xfId="56" applyNumberFormat="1" applyFont="1" applyFill="1" applyBorder="1" applyAlignment="1">
      <alignment horizontal="center" vertical="center" wrapText="1"/>
      <protection/>
    </xf>
    <xf numFmtId="0" fontId="7" fillId="0" borderId="11" xfId="67" applyNumberFormat="1" applyFont="1" applyFill="1" applyBorder="1" applyAlignment="1" applyProtection="1">
      <alignment horizontal="center" vertical="center"/>
      <protection/>
    </xf>
    <xf numFmtId="171" fontId="7" fillId="0" borderId="11" xfId="52" applyNumberFormat="1" applyFont="1" applyFill="1" applyBorder="1" applyAlignment="1">
      <alignment horizontal="center" vertical="center"/>
      <protection/>
    </xf>
    <xf numFmtId="0" fontId="7" fillId="0" borderId="10" xfId="67" applyNumberFormat="1" applyFont="1" applyFill="1" applyBorder="1" applyAlignment="1" applyProtection="1">
      <alignment horizontal="center" vertical="center"/>
      <protection/>
    </xf>
    <xf numFmtId="164" fontId="7" fillId="0" borderId="10" xfId="67" applyFont="1" applyFill="1" applyBorder="1" applyAlignment="1" applyProtection="1">
      <alignment horizontal="center" vertical="center"/>
      <protection/>
    </xf>
    <xf numFmtId="172" fontId="7" fillId="0" borderId="10" xfId="52" applyNumberFormat="1" applyFont="1" applyFill="1" applyBorder="1" applyAlignment="1">
      <alignment horizontal="center" vertical="center" wrapText="1"/>
      <protection/>
    </xf>
    <xf numFmtId="164" fontId="8" fillId="36" borderId="10" xfId="56" applyNumberFormat="1" applyFont="1" applyFill="1" applyBorder="1" applyAlignment="1">
      <alignment horizontal="center" vertical="center" wrapText="1"/>
      <protection/>
    </xf>
    <xf numFmtId="164" fontId="7" fillId="36" borderId="10" xfId="52" applyNumberFormat="1" applyFont="1" applyFill="1" applyBorder="1" applyAlignment="1">
      <alignment horizontal="center" vertical="center" wrapText="1"/>
      <protection/>
    </xf>
    <xf numFmtId="164" fontId="7" fillId="36" borderId="10" xfId="67" applyFont="1" applyFill="1" applyBorder="1" applyAlignment="1" applyProtection="1">
      <alignment horizontal="center" vertical="center" wrapText="1"/>
      <protection/>
    </xf>
    <xf numFmtId="164" fontId="7" fillId="33" borderId="10" xfId="67" applyFont="1" applyFill="1" applyBorder="1" applyAlignment="1" applyProtection="1">
      <alignment horizontal="center" vertical="center" wrapText="1"/>
      <protection/>
    </xf>
    <xf numFmtId="165" fontId="8" fillId="0" borderId="10" xfId="0" applyNumberFormat="1" applyFont="1" applyBorder="1" applyAlignment="1">
      <alignment horizontal="center" vertical="center" wrapText="1"/>
    </xf>
    <xf numFmtId="4" fontId="19" fillId="0" borderId="26" xfId="0" applyNumberFormat="1" applyFont="1" applyFill="1" applyBorder="1" applyAlignment="1">
      <alignment horizontal="center" vertical="center" wrapText="1"/>
    </xf>
    <xf numFmtId="164" fontId="7" fillId="0" borderId="12" xfId="0" applyNumberFormat="1" applyFont="1" applyBorder="1" applyAlignment="1">
      <alignment horizontal="center" vertical="center" wrapText="1"/>
    </xf>
    <xf numFmtId="0" fontId="19" fillId="0" borderId="16" xfId="0" applyFont="1" applyFill="1" applyBorder="1" applyAlignment="1">
      <alignment horizontal="center" vertical="center" wrapText="1"/>
    </xf>
    <xf numFmtId="0" fontId="7" fillId="45" borderId="11" xfId="54" applyFont="1" applyFill="1" applyBorder="1" applyAlignment="1">
      <alignment horizontal="center" vertical="center" wrapText="1"/>
      <protection/>
    </xf>
    <xf numFmtId="4" fontId="7" fillId="0" borderId="27" xfId="0" applyNumberFormat="1" applyFont="1" applyFill="1" applyBorder="1" applyAlignment="1">
      <alignment horizontal="center" vertical="center" wrapText="1"/>
    </xf>
    <xf numFmtId="165" fontId="8" fillId="34" borderId="10" xfId="0" applyNumberFormat="1" applyFont="1" applyFill="1" applyBorder="1" applyAlignment="1">
      <alignment horizontal="center" vertical="center" wrapText="1"/>
    </xf>
    <xf numFmtId="0" fontId="9" fillId="35" borderId="13" xfId="54" applyFont="1" applyFill="1" applyBorder="1" applyAlignment="1">
      <alignment horizontal="center" vertical="center" wrapText="1"/>
      <protection/>
    </xf>
    <xf numFmtId="166" fontId="9" fillId="35" borderId="13" xfId="54" applyNumberFormat="1" applyFont="1" applyFill="1" applyBorder="1" applyAlignment="1">
      <alignment horizontal="center" vertical="center" wrapText="1"/>
      <protection/>
    </xf>
    <xf numFmtId="0" fontId="8" fillId="0" borderId="0" xfId="0" applyFont="1" applyAlignment="1">
      <alignment wrapText="1"/>
    </xf>
    <xf numFmtId="0" fontId="7" fillId="37" borderId="13" xfId="54" applyFont="1" applyFill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vertical="center" wrapText="1"/>
    </xf>
    <xf numFmtId="165" fontId="7" fillId="0" borderId="13" xfId="0" applyNumberFormat="1" applyFont="1" applyFill="1" applyBorder="1" applyAlignment="1">
      <alignment horizontal="righ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48" fillId="0" borderId="13" xfId="0" applyFont="1" applyBorder="1" applyAlignment="1">
      <alignment horizontal="center" wrapText="1"/>
    </xf>
    <xf numFmtId="0" fontId="7" fillId="0" borderId="10" xfId="54" applyFont="1" applyFill="1" applyBorder="1" applyAlignment="1">
      <alignment horizontal="center" vertical="top" wrapText="1"/>
      <protection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wrapText="1"/>
    </xf>
    <xf numFmtId="0" fontId="8" fillId="0" borderId="13" xfId="0" applyFont="1" applyBorder="1" applyAlignment="1">
      <alignment horizontal="center" wrapText="1"/>
    </xf>
    <xf numFmtId="0" fontId="7" fillId="0" borderId="10" xfId="0" applyFont="1" applyBorder="1" applyAlignment="1">
      <alignment horizontal="left" wrapText="1"/>
    </xf>
    <xf numFmtId="165" fontId="7" fillId="0" borderId="16" xfId="0" applyNumberFormat="1" applyFont="1" applyBorder="1" applyAlignment="1">
      <alignment horizontal="right" vertical="center" wrapText="1"/>
    </xf>
    <xf numFmtId="165" fontId="7" fillId="0" borderId="10" xfId="54" applyNumberFormat="1" applyFont="1" applyFill="1" applyBorder="1" applyAlignment="1">
      <alignment vertical="center" wrapText="1"/>
      <protection/>
    </xf>
    <xf numFmtId="165" fontId="9" fillId="39" borderId="21" xfId="54" applyNumberFormat="1" applyFont="1" applyFill="1" applyBorder="1" applyAlignment="1">
      <alignment horizontal="center" vertical="center" wrapText="1"/>
      <protection/>
    </xf>
    <xf numFmtId="165" fontId="9" fillId="35" borderId="11" xfId="54" applyNumberFormat="1" applyFont="1" applyFill="1" applyBorder="1" applyAlignment="1">
      <alignment horizontal="center" vertical="center" wrapText="1"/>
      <protection/>
    </xf>
    <xf numFmtId="0" fontId="7" fillId="0" borderId="26" xfId="54" applyFont="1" applyFill="1" applyBorder="1" applyAlignment="1">
      <alignment horizontal="center" vertical="center" wrapText="1"/>
      <protection/>
    </xf>
    <xf numFmtId="164" fontId="7" fillId="0" borderId="13" xfId="0" applyNumberFormat="1" applyFont="1" applyFill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0" fontId="9" fillId="39" borderId="22" xfId="54" applyFont="1" applyFill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165" fontId="8" fillId="0" borderId="16" xfId="0" applyNumberFormat="1" applyFont="1" applyBorder="1" applyAlignment="1">
      <alignment horizontal="center" vertical="center" wrapText="1"/>
    </xf>
    <xf numFmtId="165" fontId="8" fillId="34" borderId="16" xfId="0" applyNumberFormat="1" applyFont="1" applyFill="1" applyBorder="1" applyAlignment="1">
      <alignment horizontal="center" vertical="center" wrapText="1"/>
    </xf>
    <xf numFmtId="165" fontId="9" fillId="35" borderId="12" xfId="54" applyNumberFormat="1" applyFont="1" applyFill="1" applyBorder="1" applyAlignment="1">
      <alignment horizontal="center" vertical="center" wrapText="1"/>
      <protection/>
    </xf>
    <xf numFmtId="164" fontId="7" fillId="33" borderId="26" xfId="0" applyNumberFormat="1" applyFont="1" applyFill="1" applyBorder="1" applyAlignment="1">
      <alignment horizontal="center" vertical="center" wrapText="1"/>
    </xf>
    <xf numFmtId="164" fontId="7" fillId="0" borderId="25" xfId="0" applyNumberFormat="1" applyFont="1" applyFill="1" applyBorder="1" applyAlignment="1">
      <alignment horizontal="center" vertical="center" wrapText="1"/>
    </xf>
    <xf numFmtId="165" fontId="9" fillId="35" borderId="15" xfId="54" applyNumberFormat="1" applyFont="1" applyFill="1" applyBorder="1" applyAlignment="1">
      <alignment horizontal="center" vertical="center" wrapText="1"/>
      <protection/>
    </xf>
    <xf numFmtId="166" fontId="7" fillId="47" borderId="13" xfId="54" applyNumberFormat="1" applyFont="1" applyFill="1" applyBorder="1" applyAlignment="1">
      <alignment horizontal="right" vertical="center" wrapText="1"/>
      <protection/>
    </xf>
    <xf numFmtId="0" fontId="7" fillId="33" borderId="13" xfId="54" applyFont="1" applyFill="1" applyBorder="1" applyAlignment="1">
      <alignment horizontal="left" vertical="center" wrapText="1"/>
      <protection/>
    </xf>
    <xf numFmtId="0" fontId="7" fillId="33" borderId="13" xfId="54" applyFont="1" applyFill="1" applyBorder="1" applyAlignment="1">
      <alignment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7" fillId="36" borderId="10" xfId="67" applyNumberFormat="1" applyFont="1" applyFill="1" applyBorder="1" applyAlignment="1" applyProtection="1">
      <alignment horizontal="center" vertical="center" wrapText="1"/>
      <protection/>
    </xf>
    <xf numFmtId="0" fontId="44" fillId="0" borderId="0" xfId="54" applyFont="1" applyFill="1" applyAlignment="1">
      <alignment vertical="center"/>
      <protection/>
    </xf>
    <xf numFmtId="0" fontId="40" fillId="0" borderId="15" xfId="0" applyFont="1" applyBorder="1" applyAlignment="1">
      <alignment vertical="center"/>
    </xf>
    <xf numFmtId="0" fontId="7" fillId="0" borderId="0" xfId="54" applyFont="1" applyAlignment="1">
      <alignment wrapText="1"/>
      <protection/>
    </xf>
    <xf numFmtId="0" fontId="3" fillId="0" borderId="0" xfId="0" applyFont="1" applyAlignment="1">
      <alignment wrapText="1"/>
    </xf>
    <xf numFmtId="0" fontId="7" fillId="0" borderId="0" xfId="54" applyFont="1" applyAlignment="1">
      <alignment horizontal="center" wrapText="1"/>
      <protection/>
    </xf>
    <xf numFmtId="0" fontId="3" fillId="0" borderId="0" xfId="0" applyFont="1" applyAlignment="1">
      <alignment horizontal="center" wrapText="1"/>
    </xf>
    <xf numFmtId="0" fontId="7" fillId="33" borderId="28" xfId="54" applyFont="1" applyFill="1" applyBorder="1" applyAlignment="1">
      <alignment horizontal="center" vertical="center" wrapText="1"/>
      <protection/>
    </xf>
    <xf numFmtId="0" fontId="9" fillId="39" borderId="21" xfId="54" applyFont="1" applyFill="1" applyBorder="1" applyAlignment="1">
      <alignment horizontal="center" vertical="center" wrapText="1"/>
      <protection/>
    </xf>
    <xf numFmtId="165" fontId="9" fillId="35" borderId="25" xfId="54" applyNumberFormat="1" applyFont="1" applyFill="1" applyBorder="1" applyAlignment="1">
      <alignment horizontal="center" vertical="center" wrapText="1"/>
      <protection/>
    </xf>
    <xf numFmtId="0" fontId="7" fillId="33" borderId="25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vertic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7" fillId="48" borderId="11" xfId="54" applyFont="1" applyFill="1" applyBorder="1" applyAlignment="1">
      <alignment horizontal="center" vertical="center" wrapText="1"/>
      <protection/>
    </xf>
    <xf numFmtId="0" fontId="19" fillId="0" borderId="10" xfId="0" applyFont="1" applyFill="1" applyBorder="1" applyAlignment="1">
      <alignment horizontal="center" vertical="center" wrapText="1"/>
    </xf>
    <xf numFmtId="165" fontId="8" fillId="0" borderId="13" xfId="0" applyNumberFormat="1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vertical="center" wrapText="1"/>
    </xf>
    <xf numFmtId="165" fontId="9" fillId="0" borderId="29" xfId="54" applyNumberFormat="1" applyFont="1" applyFill="1" applyBorder="1" applyAlignment="1">
      <alignment horizontal="center" vertical="center" wrapText="1"/>
      <protection/>
    </xf>
    <xf numFmtId="0" fontId="48" fillId="33" borderId="24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48" fillId="33" borderId="13" xfId="0" applyFont="1" applyFill="1" applyBorder="1" applyAlignment="1">
      <alignment horizontal="center" vertical="center" wrapText="1"/>
    </xf>
    <xf numFmtId="165" fontId="9" fillId="35" borderId="21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  <xf numFmtId="165" fontId="7" fillId="33" borderId="13" xfId="0" applyNumberFormat="1" applyFont="1" applyFill="1" applyBorder="1" applyAlignment="1">
      <alignment horizontal="right" vertical="center" wrapText="1"/>
    </xf>
    <xf numFmtId="0" fontId="48" fillId="33" borderId="13" xfId="0" applyFont="1" applyFill="1" applyBorder="1" applyAlignment="1">
      <alignment horizontal="center" wrapText="1"/>
    </xf>
    <xf numFmtId="165" fontId="7" fillId="33" borderId="16" xfId="0" applyNumberFormat="1" applyFont="1" applyFill="1" applyBorder="1" applyAlignment="1">
      <alignment horizontal="right" vertical="center" wrapText="1"/>
    </xf>
    <xf numFmtId="165" fontId="7" fillId="33" borderId="13" xfId="0" applyNumberFormat="1" applyFont="1" applyFill="1" applyBorder="1" applyAlignment="1">
      <alignment vertical="center" wrapText="1"/>
    </xf>
    <xf numFmtId="165" fontId="7" fillId="33" borderId="26" xfId="0" applyNumberFormat="1" applyFont="1" applyFill="1" applyBorder="1" applyAlignment="1">
      <alignment horizontal="right" vertical="center" wrapText="1"/>
    </xf>
    <xf numFmtId="165" fontId="9" fillId="35" borderId="10" xfId="54" applyNumberFormat="1" applyFont="1" applyFill="1" applyBorder="1" applyAlignment="1">
      <alignment horizontal="right" vertical="center" wrapText="1"/>
      <protection/>
    </xf>
    <xf numFmtId="0" fontId="8" fillId="38" borderId="13" xfId="0" applyFont="1" applyFill="1" applyBorder="1" applyAlignment="1">
      <alignment horizontal="center" vertical="center" wrapText="1"/>
    </xf>
    <xf numFmtId="0" fontId="7" fillId="33" borderId="12" xfId="54" applyFont="1" applyFill="1" applyBorder="1" applyAlignment="1">
      <alignment horizontal="center" vertical="center" wrapText="1"/>
      <protection/>
    </xf>
    <xf numFmtId="165" fontId="7" fillId="0" borderId="1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center" vertical="center" wrapText="1"/>
    </xf>
    <xf numFmtId="0" fontId="48" fillId="0" borderId="22" xfId="0" applyFont="1" applyBorder="1" applyAlignment="1">
      <alignment horizontal="center" vertical="center" wrapText="1"/>
    </xf>
    <xf numFmtId="0" fontId="7" fillId="43" borderId="13" xfId="54" applyFont="1" applyFill="1" applyBorder="1" applyAlignment="1">
      <alignment vertical="center" wrapText="1"/>
      <protection/>
    </xf>
    <xf numFmtId="165" fontId="9" fillId="43" borderId="13" xfId="54" applyNumberFormat="1" applyFont="1" applyFill="1" applyBorder="1" applyAlignment="1">
      <alignment vertical="center" wrapText="1"/>
      <protection/>
    </xf>
    <xf numFmtId="0" fontId="7" fillId="33" borderId="0" xfId="54" applyFont="1" applyFill="1" applyBorder="1" applyAlignment="1">
      <alignment horizontal="center" vertical="center" wrapText="1"/>
      <protection/>
    </xf>
    <xf numFmtId="0" fontId="9" fillId="33" borderId="0" xfId="54" applyFont="1" applyFill="1" applyBorder="1" applyAlignment="1">
      <alignment horizontal="center" vertical="center" wrapText="1"/>
      <protection/>
    </xf>
    <xf numFmtId="0" fontId="7" fillId="33" borderId="0" xfId="54" applyFont="1" applyFill="1" applyBorder="1" applyAlignment="1">
      <alignment vertical="center" wrapText="1"/>
      <protection/>
    </xf>
    <xf numFmtId="165" fontId="9" fillId="33" borderId="0" xfId="54" applyNumberFormat="1" applyFont="1" applyFill="1" applyBorder="1" applyAlignment="1">
      <alignment vertical="center" wrapText="1"/>
      <protection/>
    </xf>
    <xf numFmtId="165" fontId="7" fillId="0" borderId="16" xfId="0" applyNumberFormat="1" applyFont="1" applyFill="1" applyBorder="1" applyAlignment="1">
      <alignment vertical="center" wrapText="1"/>
    </xf>
    <xf numFmtId="165" fontId="7" fillId="0" borderId="23" xfId="0" applyNumberFormat="1" applyFont="1" applyFill="1" applyBorder="1" applyAlignment="1">
      <alignment vertical="center" wrapText="1"/>
    </xf>
    <xf numFmtId="0" fontId="7" fillId="35" borderId="13" xfId="54" applyFont="1" applyFill="1" applyBorder="1" applyAlignment="1">
      <alignment horizontal="center" vertical="center" wrapText="1"/>
      <protection/>
    </xf>
    <xf numFmtId="165" fontId="7" fillId="0" borderId="26" xfId="0" applyNumberFormat="1" applyFont="1" applyBorder="1" applyAlignment="1">
      <alignment horizontal="right" vertical="center" wrapText="1"/>
    </xf>
    <xf numFmtId="0" fontId="9" fillId="0" borderId="11" xfId="54" applyFont="1" applyFill="1" applyBorder="1" applyAlignment="1">
      <alignment horizontal="center" vertical="center" wrapText="1"/>
      <protection/>
    </xf>
    <xf numFmtId="165" fontId="40" fillId="41" borderId="13" xfId="0" applyNumberFormat="1" applyFont="1" applyFill="1" applyBorder="1" applyAlignment="1">
      <alignment horizontal="center" vertical="center" wrapText="1"/>
    </xf>
    <xf numFmtId="165" fontId="9" fillId="43" borderId="22" xfId="54" applyNumberFormat="1" applyFont="1" applyFill="1" applyBorder="1" applyAlignment="1">
      <alignment horizontal="center" vertical="center" wrapText="1"/>
      <protection/>
    </xf>
    <xf numFmtId="165" fontId="9" fillId="44" borderId="13" xfId="54" applyNumberFormat="1" applyFont="1" applyFill="1" applyBorder="1" applyAlignment="1">
      <alignment horizontal="center" vertical="center" wrapText="1"/>
      <protection/>
    </xf>
    <xf numFmtId="165" fontId="9" fillId="43" borderId="13" xfId="54" applyNumberFormat="1" applyFont="1" applyFill="1" applyBorder="1" applyAlignment="1">
      <alignment horizontal="center" vertical="center" wrapText="1"/>
      <protection/>
    </xf>
    <xf numFmtId="0" fontId="9" fillId="39" borderId="11" xfId="54" applyFont="1" applyFill="1" applyBorder="1" applyAlignment="1">
      <alignment horizontal="center" vertical="center" wrapText="1"/>
      <protection/>
    </xf>
    <xf numFmtId="165" fontId="9" fillId="39" borderId="11" xfId="54" applyNumberFormat="1" applyFont="1" applyFill="1" applyBorder="1" applyAlignment="1">
      <alignment horizontal="center" vertical="center" wrapText="1"/>
      <protection/>
    </xf>
    <xf numFmtId="165" fontId="7" fillId="0" borderId="10" xfId="0" applyNumberFormat="1" applyFont="1" applyFill="1" applyBorder="1" applyAlignment="1">
      <alignment horizontal="center" vertical="center" wrapText="1"/>
    </xf>
    <xf numFmtId="0" fontId="7" fillId="49" borderId="11" xfId="54" applyFont="1" applyFill="1" applyBorder="1" applyAlignment="1">
      <alignment horizontal="center" vertical="center" wrapText="1"/>
      <protection/>
    </xf>
    <xf numFmtId="0" fontId="7" fillId="49" borderId="26" xfId="54" applyFont="1" applyFill="1" applyBorder="1" applyAlignment="1">
      <alignment horizontal="center" vertical="center" wrapText="1"/>
      <protection/>
    </xf>
    <xf numFmtId="0" fontId="7" fillId="33" borderId="11" xfId="54" applyFont="1" applyFill="1" applyBorder="1" applyAlignment="1">
      <alignment horizontal="center" vertical="center" wrapText="1"/>
      <protection/>
    </xf>
    <xf numFmtId="4" fontId="19" fillId="0" borderId="11" xfId="55" applyNumberFormat="1" applyFont="1" applyFill="1" applyBorder="1" applyAlignment="1">
      <alignment horizontal="center" vertical="center" wrapText="1"/>
      <protection/>
    </xf>
    <xf numFmtId="0" fontId="8" fillId="0" borderId="11" xfId="55" applyFont="1" applyFill="1" applyBorder="1" applyAlignment="1">
      <alignment horizontal="center" vertical="center" wrapText="1"/>
      <protection/>
    </xf>
    <xf numFmtId="0" fontId="8" fillId="38" borderId="11" xfId="55" applyFont="1" applyFill="1" applyBorder="1" applyAlignment="1">
      <alignment horizontal="center" vertical="center" wrapText="1"/>
      <protection/>
    </xf>
    <xf numFmtId="0" fontId="8" fillId="33" borderId="11" xfId="55" applyFont="1" applyFill="1" applyBorder="1" applyAlignment="1">
      <alignment horizontal="center" vertical="center" wrapText="1"/>
      <protection/>
    </xf>
    <xf numFmtId="0" fontId="8" fillId="33" borderId="25" xfId="55" applyFont="1" applyFill="1" applyBorder="1" applyAlignment="1">
      <alignment horizontal="center" vertical="center" wrapText="1"/>
      <protection/>
    </xf>
    <xf numFmtId="0" fontId="8" fillId="0" borderId="10" xfId="55" applyFont="1" applyFill="1" applyBorder="1" applyAlignment="1">
      <alignment horizontal="center" vertical="center" wrapText="1"/>
      <protection/>
    </xf>
    <xf numFmtId="0" fontId="8" fillId="0" borderId="12" xfId="55" applyNumberFormat="1" applyFont="1" applyFill="1" applyBorder="1" applyAlignment="1">
      <alignment horizontal="center" vertical="center" wrapText="1"/>
      <protection/>
    </xf>
    <xf numFmtId="0" fontId="7" fillId="33" borderId="13" xfId="55" applyFont="1" applyFill="1" applyBorder="1" applyAlignment="1" applyProtection="1">
      <alignment horizontal="center" vertical="center" wrapText="1"/>
      <protection locked="0"/>
    </xf>
    <xf numFmtId="0" fontId="19" fillId="34" borderId="13" xfId="55" applyFont="1" applyFill="1" applyBorder="1" applyAlignment="1">
      <alignment horizontal="center" vertical="center" wrapText="1"/>
      <protection/>
    </xf>
    <xf numFmtId="0" fontId="7" fillId="0" borderId="13" xfId="55" applyFont="1" applyFill="1" applyBorder="1" applyAlignment="1">
      <alignment horizontal="center" vertical="center" wrapText="1"/>
      <protection/>
    </xf>
    <xf numFmtId="0" fontId="7" fillId="34" borderId="13" xfId="54" applyFont="1" applyFill="1" applyBorder="1" applyAlignment="1">
      <alignment horizontal="center" vertical="center" wrapText="1"/>
      <protection/>
    </xf>
    <xf numFmtId="0" fontId="7" fillId="50" borderId="13" xfId="54" applyFont="1" applyFill="1" applyBorder="1" applyAlignment="1">
      <alignment horizontal="center" vertical="center" wrapText="1"/>
      <protection/>
    </xf>
    <xf numFmtId="0" fontId="7" fillId="49" borderId="11" xfId="54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Fill="1" applyBorder="1" applyAlignment="1">
      <alignment horizontal="center" vertical="center" wrapText="1"/>
    </xf>
    <xf numFmtId="0" fontId="7" fillId="34" borderId="11" xfId="54" applyFont="1" applyFill="1" applyBorder="1" applyAlignment="1">
      <alignment horizontal="center" vertical="center" wrapText="1"/>
      <protection/>
    </xf>
    <xf numFmtId="4" fontId="19" fillId="0" borderId="10" xfId="0" applyNumberFormat="1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7" fillId="0" borderId="11" xfId="54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 wrapText="1"/>
    </xf>
    <xf numFmtId="0" fontId="7" fillId="34" borderId="26" xfId="54" applyFont="1" applyFill="1" applyBorder="1" applyAlignment="1">
      <alignment horizontal="center" vertical="center" wrapText="1"/>
      <protection/>
    </xf>
    <xf numFmtId="0" fontId="19" fillId="0" borderId="23" xfId="0" applyFont="1" applyFill="1" applyBorder="1" applyAlignment="1">
      <alignment horizontal="center" vertical="center" wrapText="1"/>
    </xf>
    <xf numFmtId="0" fontId="19" fillId="0" borderId="13" xfId="54" applyFont="1" applyFill="1" applyBorder="1" applyAlignment="1">
      <alignment horizontal="center" vertical="center" wrapText="1"/>
      <protection/>
    </xf>
    <xf numFmtId="165" fontId="9" fillId="0" borderId="11" xfId="54" applyNumberFormat="1" applyFont="1" applyFill="1" applyBorder="1" applyAlignment="1">
      <alignment horizontal="center" vertical="center" wrapText="1"/>
      <protection/>
    </xf>
    <xf numFmtId="0" fontId="9" fillId="35" borderId="21" xfId="54" applyFont="1" applyFill="1" applyBorder="1" applyAlignment="1">
      <alignment horizontal="center" vertical="center" wrapText="1"/>
      <protection/>
    </xf>
    <xf numFmtId="0" fontId="2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165" fontId="9" fillId="35" borderId="27" xfId="54" applyNumberFormat="1" applyFont="1" applyFill="1" applyBorder="1" applyAlignment="1">
      <alignment horizontal="center" vertical="center" wrapText="1"/>
      <protection/>
    </xf>
    <xf numFmtId="0" fontId="7" fillId="34" borderId="10" xfId="54" applyNumberFormat="1" applyFont="1" applyFill="1" applyBorder="1" applyAlignment="1">
      <alignment horizontal="center" vertical="center" wrapText="1"/>
      <protection/>
    </xf>
    <xf numFmtId="0" fontId="7" fillId="51" borderId="13" xfId="54" applyNumberFormat="1" applyFont="1" applyFill="1" applyBorder="1" applyAlignment="1">
      <alignment horizontal="center" vertical="center" wrapText="1"/>
      <protection/>
    </xf>
    <xf numFmtId="0" fontId="8" fillId="0" borderId="11" xfId="0" applyFont="1" applyFill="1" applyBorder="1" applyAlignment="1" applyProtection="1">
      <alignment horizontal="center" vertical="center" wrapText="1"/>
      <protection locked="0"/>
    </xf>
    <xf numFmtId="0" fontId="8" fillId="38" borderId="11" xfId="0" applyFont="1" applyFill="1" applyBorder="1" applyAlignment="1">
      <alignment horizontal="center" vertical="center" wrapText="1"/>
    </xf>
    <xf numFmtId="0" fontId="8" fillId="38" borderId="25" xfId="0" applyFont="1" applyFill="1" applyBorder="1" applyAlignment="1">
      <alignment horizontal="center" vertical="center" wrapText="1"/>
    </xf>
    <xf numFmtId="0" fontId="8" fillId="0" borderId="12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7" fillId="52" borderId="11" xfId="54" applyFont="1" applyFill="1" applyBorder="1" applyAlignment="1">
      <alignment horizontal="center" vertical="center" wrapText="1"/>
      <protection/>
    </xf>
    <xf numFmtId="0" fontId="7" fillId="38" borderId="13" xfId="0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center" vertical="center" wrapText="1"/>
    </xf>
    <xf numFmtId="165" fontId="7" fillId="38" borderId="13" xfId="0" applyNumberFormat="1" applyFont="1" applyFill="1" applyBorder="1" applyAlignment="1">
      <alignment vertical="center" wrapText="1"/>
    </xf>
    <xf numFmtId="0" fontId="7" fillId="38" borderId="13" xfId="0" applyFont="1" applyFill="1" applyBorder="1" applyAlignment="1">
      <alignment horizontal="left" vertical="center" wrapText="1"/>
    </xf>
    <xf numFmtId="165" fontId="7" fillId="38" borderId="13" xfId="0" applyNumberFormat="1" applyFont="1" applyFill="1" applyBorder="1" applyAlignment="1">
      <alignment horizontal="right" vertical="center" wrapText="1"/>
    </xf>
    <xf numFmtId="0" fontId="7" fillId="0" borderId="13" xfId="0" applyFont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/>
    </xf>
    <xf numFmtId="0" fontId="9" fillId="0" borderId="0" xfId="54" applyFont="1" applyBorder="1" applyAlignment="1">
      <alignment horizontal="center" vertical="center" wrapText="1"/>
      <protection/>
    </xf>
    <xf numFmtId="0" fontId="9" fillId="0" borderId="0" xfId="54" applyFont="1" applyBorder="1" applyAlignment="1">
      <alignment vertical="center" wrapText="1"/>
      <protection/>
    </xf>
    <xf numFmtId="166" fontId="9" fillId="35" borderId="24" xfId="54" applyNumberFormat="1" applyFont="1" applyFill="1" applyBorder="1" applyAlignment="1">
      <alignment vertical="center" wrapText="1"/>
      <protection/>
    </xf>
    <xf numFmtId="165" fontId="9" fillId="39" borderId="13" xfId="54" applyNumberFormat="1" applyFont="1" applyFill="1" applyBorder="1" applyAlignment="1">
      <alignment horizontal="center" vertical="center" wrapText="1"/>
      <protection/>
    </xf>
    <xf numFmtId="4" fontId="19" fillId="0" borderId="13" xfId="0" applyNumberFormat="1" applyFont="1" applyFill="1" applyBorder="1" applyAlignment="1">
      <alignment horizontal="center" vertical="center" wrapText="1"/>
    </xf>
    <xf numFmtId="0" fontId="7" fillId="53" borderId="13" xfId="54" applyFont="1" applyFill="1" applyBorder="1" applyAlignment="1">
      <alignment horizontal="center" vertical="center" wrapText="1"/>
      <protection/>
    </xf>
    <xf numFmtId="0" fontId="8" fillId="34" borderId="13" xfId="0" applyFont="1" applyFill="1" applyBorder="1" applyAlignment="1">
      <alignment horizontal="center" vertical="center" wrapText="1"/>
    </xf>
    <xf numFmtId="0" fontId="7" fillId="34" borderId="13" xfId="54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7" fillId="0" borderId="13" xfId="54" applyFont="1" applyFill="1" applyBorder="1" applyAlignment="1">
      <alignment horizontal="center" vertical="center" wrapText="1"/>
      <protection/>
    </xf>
    <xf numFmtId="0" fontId="19" fillId="0" borderId="13" xfId="0" applyFont="1" applyFill="1" applyBorder="1" applyAlignment="1">
      <alignment vertical="center" wrapText="1"/>
    </xf>
    <xf numFmtId="0" fontId="19" fillId="34" borderId="13" xfId="0" applyFont="1" applyFill="1" applyBorder="1" applyAlignment="1">
      <alignment horizontal="center" vertical="center" wrapText="1"/>
    </xf>
    <xf numFmtId="0" fontId="21" fillId="34" borderId="13" xfId="0" applyFont="1" applyFill="1" applyBorder="1" applyAlignment="1">
      <alignment vertical="center" wrapText="1"/>
    </xf>
    <xf numFmtId="0" fontId="20" fillId="34" borderId="13" xfId="0" applyFont="1" applyFill="1" applyBorder="1" applyAlignment="1">
      <alignment horizontal="center" vertical="center" wrapText="1"/>
    </xf>
    <xf numFmtId="0" fontId="22" fillId="34" borderId="13" xfId="54" applyFont="1" applyFill="1" applyBorder="1" applyAlignment="1">
      <alignment horizontal="center" vertical="center" wrapText="1"/>
      <protection/>
    </xf>
    <xf numFmtId="0" fontId="21" fillId="0" borderId="13" xfId="0" applyFont="1" applyFill="1" applyBorder="1" applyAlignment="1">
      <alignment vertical="center" wrapText="1"/>
    </xf>
    <xf numFmtId="0" fontId="7" fillId="34" borderId="10" xfId="0" applyFont="1" applyFill="1" applyBorder="1" applyAlignment="1">
      <alignment horizontal="left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vertical="center" wrapText="1"/>
    </xf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9" fillId="39" borderId="23" xfId="54" applyFont="1" applyFill="1" applyBorder="1" applyAlignment="1">
      <alignment horizontal="center" vertical="center" wrapText="1"/>
      <protection/>
    </xf>
    <xf numFmtId="0" fontId="7" fillId="33" borderId="27" xfId="54" applyFont="1" applyFill="1" applyBorder="1" applyAlignment="1">
      <alignment horizontal="center" vertical="center" wrapText="1"/>
      <protection/>
    </xf>
    <xf numFmtId="0" fontId="7" fillId="0" borderId="21" xfId="0" applyFont="1" applyFill="1" applyBorder="1" applyAlignment="1" applyProtection="1">
      <alignment horizontal="center" vertical="center" wrapText="1"/>
      <protection locked="0"/>
    </xf>
    <xf numFmtId="0" fontId="20" fillId="0" borderId="21" xfId="0" applyFont="1" applyFill="1" applyBorder="1" applyAlignment="1">
      <alignment vertical="center" wrapText="1"/>
    </xf>
    <xf numFmtId="0" fontId="20" fillId="0" borderId="21" xfId="0" applyFont="1" applyFill="1" applyBorder="1" applyAlignment="1">
      <alignment horizontal="center" vertical="center" wrapText="1"/>
    </xf>
    <xf numFmtId="165" fontId="7" fillId="0" borderId="20" xfId="0" applyNumberFormat="1" applyFont="1" applyBorder="1" applyAlignment="1">
      <alignment horizontal="center" vertical="center" wrapText="1"/>
    </xf>
    <xf numFmtId="0" fontId="7" fillId="0" borderId="24" xfId="54" applyFont="1" applyFill="1" applyBorder="1" applyAlignment="1">
      <alignment horizontal="center" vertical="center" wrapText="1"/>
      <protection/>
    </xf>
    <xf numFmtId="0" fontId="7" fillId="33" borderId="24" xfId="55" applyFont="1" applyFill="1" applyBorder="1" applyAlignment="1" applyProtection="1">
      <alignment horizontal="center" vertical="center" wrapText="1"/>
      <protection locked="0"/>
    </xf>
    <xf numFmtId="164" fontId="7" fillId="0" borderId="24" xfId="0" applyNumberFormat="1" applyFont="1" applyFill="1" applyBorder="1" applyAlignment="1">
      <alignment horizontal="center" vertical="center" wrapText="1"/>
    </xf>
    <xf numFmtId="165" fontId="7" fillId="0" borderId="11" xfId="0" applyNumberFormat="1" applyFont="1" applyFill="1" applyBorder="1" applyAlignment="1">
      <alignment horizontal="center" vertical="center" wrapText="1"/>
    </xf>
    <xf numFmtId="165" fontId="8" fillId="0" borderId="24" xfId="0" applyNumberFormat="1" applyFont="1" applyBorder="1" applyAlignment="1">
      <alignment horizontal="center" vertical="center" wrapText="1"/>
    </xf>
    <xf numFmtId="0" fontId="7" fillId="0" borderId="24" xfId="55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 wrapText="1"/>
    </xf>
    <xf numFmtId="0" fontId="7" fillId="33" borderId="24" xfId="55" applyFont="1" applyFill="1" applyBorder="1" applyAlignment="1">
      <alignment horizontal="left" vertical="center" wrapText="1"/>
      <protection/>
    </xf>
    <xf numFmtId="0" fontId="7" fillId="33" borderId="13" xfId="55" applyFont="1" applyFill="1" applyBorder="1" applyAlignment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7" fillId="0" borderId="0" xfId="54" applyFont="1" applyAlignment="1">
      <alignment horizontal="left" vertical="center" wrapText="1"/>
      <protection/>
    </xf>
    <xf numFmtId="164" fontId="7" fillId="0" borderId="13" xfId="0" applyNumberFormat="1" applyFont="1" applyFill="1" applyBorder="1" applyAlignment="1">
      <alignment vertical="center" wrapText="1"/>
    </xf>
    <xf numFmtId="39" fontId="7" fillId="0" borderId="16" xfId="0" applyNumberFormat="1" applyFont="1" applyFill="1" applyBorder="1" applyAlignment="1">
      <alignment vertical="center" wrapText="1"/>
    </xf>
    <xf numFmtId="164" fontId="7" fillId="0" borderId="16" xfId="0" applyNumberFormat="1" applyFont="1" applyFill="1" applyBorder="1" applyAlignment="1">
      <alignment vertical="center" wrapText="1"/>
    </xf>
    <xf numFmtId="164" fontId="7" fillId="0" borderId="23" xfId="0" applyNumberFormat="1" applyFont="1" applyFill="1" applyBorder="1" applyAlignment="1">
      <alignment vertical="center" wrapText="1"/>
    </xf>
    <xf numFmtId="180" fontId="7" fillId="0" borderId="16" xfId="0" applyNumberFormat="1" applyFont="1" applyFill="1" applyBorder="1" applyAlignment="1">
      <alignment horizontal="right" vertical="center" wrapText="1"/>
    </xf>
    <xf numFmtId="165" fontId="7" fillId="0" borderId="10" xfId="54" applyNumberFormat="1" applyFont="1" applyFill="1" applyBorder="1" applyAlignment="1">
      <alignment horizontal="right" vertical="center" wrapText="1"/>
      <protection/>
    </xf>
    <xf numFmtId="0" fontId="19" fillId="34" borderId="13" xfId="0" applyFont="1" applyFill="1" applyBorder="1" applyAlignment="1">
      <alignment horizontal="center" vertical="center" wrapText="1"/>
    </xf>
    <xf numFmtId="39" fontId="7" fillId="0" borderId="16" xfId="0" applyNumberFormat="1" applyFont="1" applyBorder="1" applyAlignment="1">
      <alignment horizontal="right" vertical="center" wrapText="1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39" fontId="7" fillId="0" borderId="0" xfId="0" applyNumberFormat="1" applyFont="1" applyBorder="1" applyAlignment="1">
      <alignment horizontal="righ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center" vertical="center" wrapText="1"/>
    </xf>
    <xf numFmtId="165" fontId="7" fillId="0" borderId="24" xfId="0" applyNumberFormat="1" applyFont="1" applyBorder="1" applyAlignment="1">
      <alignment horizontal="right" vertical="center" wrapText="1"/>
    </xf>
    <xf numFmtId="4" fontId="7" fillId="0" borderId="10" xfId="54" applyNumberFormat="1" applyFont="1" applyFill="1" applyBorder="1" applyAlignment="1">
      <alignment vertical="center" wrapText="1"/>
      <protection/>
    </xf>
    <xf numFmtId="0" fontId="8" fillId="38" borderId="13" xfId="0" applyFont="1" applyFill="1" applyBorder="1" applyAlignment="1">
      <alignment vertical="center" wrapText="1"/>
    </xf>
    <xf numFmtId="165" fontId="8" fillId="38" borderId="13" xfId="0" applyNumberFormat="1" applyFont="1" applyFill="1" applyBorder="1" applyAlignment="1">
      <alignment vertical="center" wrapText="1"/>
    </xf>
    <xf numFmtId="0" fontId="7" fillId="0" borderId="13" xfId="0" applyFont="1" applyBorder="1" applyAlignment="1">
      <alignment vertical="center" wrapText="1"/>
    </xf>
    <xf numFmtId="164" fontId="7" fillId="0" borderId="13" xfId="0" applyNumberFormat="1" applyFont="1" applyBorder="1" applyAlignment="1">
      <alignment horizontal="right" vertical="center" wrapText="1"/>
    </xf>
    <xf numFmtId="0" fontId="8" fillId="0" borderId="13" xfId="0" applyFont="1" applyBorder="1" applyAlignment="1">
      <alignment vertical="center" wrapText="1"/>
    </xf>
    <xf numFmtId="39" fontId="7" fillId="0" borderId="13" xfId="0" applyNumberFormat="1" applyFont="1" applyBorder="1" applyAlignment="1">
      <alignment horizontal="right" vertical="center" wrapText="1"/>
    </xf>
    <xf numFmtId="0" fontId="7" fillId="0" borderId="13" xfId="0" applyFont="1" applyFill="1" applyBorder="1" applyAlignment="1" applyProtection="1">
      <alignment horizontal="center" vertical="center" wrapText="1"/>
      <protection locked="0"/>
    </xf>
    <xf numFmtId="164" fontId="7" fillId="0" borderId="13" xfId="0" applyNumberFormat="1" applyFont="1" applyBorder="1" applyAlignment="1">
      <alignment horizontal="center" vertical="center" wrapText="1"/>
    </xf>
    <xf numFmtId="170" fontId="8" fillId="0" borderId="13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horizontal="center" vertical="center" wrapText="1"/>
      <protection locked="0"/>
    </xf>
    <xf numFmtId="165" fontId="40" fillId="0" borderId="13" xfId="0" applyNumberFormat="1" applyFont="1" applyBorder="1" applyAlignment="1">
      <alignment horizontal="center" vertical="center" wrapText="1"/>
    </xf>
    <xf numFmtId="0" fontId="7" fillId="34" borderId="13" xfId="0" applyFont="1" applyFill="1" applyBorder="1" applyAlignment="1" applyProtection="1">
      <alignment vertical="center" wrapText="1"/>
      <protection locked="0"/>
    </xf>
    <xf numFmtId="164" fontId="7" fillId="34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vertical="center" wrapText="1"/>
      <protection locked="0"/>
    </xf>
    <xf numFmtId="0" fontId="8" fillId="0" borderId="10" xfId="0" applyFont="1" applyBorder="1" applyAlignment="1">
      <alignment horizontal="center"/>
    </xf>
    <xf numFmtId="170" fontId="7" fillId="34" borderId="10" xfId="0" applyNumberFormat="1" applyFont="1" applyFill="1" applyBorder="1" applyAlignment="1">
      <alignment horizontal="right" vertical="center" wrapText="1"/>
    </xf>
    <xf numFmtId="170" fontId="8" fillId="0" borderId="10" xfId="0" applyNumberFormat="1" applyFont="1" applyBorder="1" applyAlignment="1">
      <alignment horizontal="right"/>
    </xf>
    <xf numFmtId="170" fontId="8" fillId="34" borderId="10" xfId="0" applyNumberFormat="1" applyFont="1" applyFill="1" applyBorder="1" applyAlignment="1">
      <alignment horizontal="right" wrapText="1"/>
    </xf>
    <xf numFmtId="170" fontId="8" fillId="34" borderId="10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164" fontId="7" fillId="0" borderId="10" xfId="0" applyNumberFormat="1" applyFont="1" applyFill="1" applyBorder="1" applyAlignment="1">
      <alignment vertical="center" wrapText="1"/>
    </xf>
    <xf numFmtId="170" fontId="7" fillId="0" borderId="10" xfId="0" applyNumberFormat="1" applyFont="1" applyFill="1" applyBorder="1" applyAlignment="1">
      <alignment horizontal="right" vertical="center" wrapText="1"/>
    </xf>
    <xf numFmtId="166" fontId="7" fillId="0" borderId="10" xfId="54" applyNumberFormat="1" applyFont="1" applyFill="1" applyBorder="1" applyAlignment="1">
      <alignment vertical="center" wrapText="1"/>
      <protection/>
    </xf>
    <xf numFmtId="0" fontId="7" fillId="45" borderId="10" xfId="54" applyNumberFormat="1" applyFont="1" applyFill="1" applyBorder="1" applyAlignment="1">
      <alignment horizontal="center" vertical="center" wrapText="1"/>
      <protection/>
    </xf>
    <xf numFmtId="0" fontId="7" fillId="37" borderId="13" xfId="54" applyNumberFormat="1" applyFont="1" applyFill="1" applyBorder="1" applyAlignment="1">
      <alignment horizontal="left" vertical="center" wrapText="1"/>
      <protection/>
    </xf>
    <xf numFmtId="0" fontId="9" fillId="39" borderId="13" xfId="54" applyFont="1" applyFill="1" applyBorder="1" applyAlignment="1">
      <alignment horizontal="center" vertical="center" wrapText="1"/>
      <protection/>
    </xf>
    <xf numFmtId="0" fontId="9" fillId="35" borderId="11" xfId="54" applyFont="1" applyFill="1" applyBorder="1" applyAlignment="1">
      <alignment horizontal="center" vertical="center" wrapText="1"/>
      <protection/>
    </xf>
    <xf numFmtId="165" fontId="9" fillId="0" borderId="13" xfId="54" applyNumberFormat="1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9" fillId="53" borderId="13" xfId="54" applyFont="1" applyFill="1" applyBorder="1" applyAlignment="1">
      <alignment horizontal="center" vertical="center" wrapText="1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horizontal="center" vertical="center" wrapText="1"/>
      <protection/>
    </xf>
    <xf numFmtId="165" fontId="9" fillId="35" borderId="13" xfId="54" applyNumberFormat="1" applyFont="1" applyFill="1" applyBorder="1" applyAlignment="1">
      <alignment horizontal="center" vertical="center" wrapText="1"/>
      <protection/>
    </xf>
    <xf numFmtId="0" fontId="9" fillId="35" borderId="13" xfId="54" applyFont="1" applyFill="1" applyBorder="1" applyAlignment="1">
      <alignment horizontal="center" vertical="center" wrapText="1"/>
      <protection/>
    </xf>
    <xf numFmtId="0" fontId="9" fillId="41" borderId="13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7" fillId="34" borderId="10" xfId="0" applyFont="1" applyFill="1" applyBorder="1" applyAlignment="1">
      <alignment horizontal="center" vertical="center" wrapText="1"/>
    </xf>
    <xf numFmtId="0" fontId="8" fillId="34" borderId="10" xfId="54" applyFont="1" applyFill="1" applyBorder="1" applyAlignment="1">
      <alignment horizontal="center" vertical="center" wrapText="1"/>
      <protection/>
    </xf>
    <xf numFmtId="0" fontId="7" fillId="34" borderId="10" xfId="54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0" fillId="0" borderId="10" xfId="0" applyBorder="1" applyAlignment="1">
      <alignment wrapText="1"/>
    </xf>
    <xf numFmtId="165" fontId="8" fillId="0" borderId="13" xfId="0" applyNumberFormat="1" applyFont="1" applyBorder="1" applyAlignment="1">
      <alignment wrapText="1"/>
    </xf>
    <xf numFmtId="165" fontId="8" fillId="34" borderId="13" xfId="0" applyNumberFormat="1" applyFont="1" applyFill="1" applyBorder="1" applyAlignment="1">
      <alignment wrapText="1"/>
    </xf>
    <xf numFmtId="0" fontId="7" fillId="0" borderId="13" xfId="54" applyFont="1" applyFill="1" applyBorder="1" applyAlignment="1">
      <alignment wrapText="1"/>
      <protection/>
    </xf>
    <xf numFmtId="0" fontId="7" fillId="0" borderId="10" xfId="54" applyFont="1" applyFill="1" applyBorder="1" applyAlignment="1">
      <alignment wrapText="1"/>
      <protection/>
    </xf>
    <xf numFmtId="0" fontId="22" fillId="34" borderId="13" xfId="54" applyFont="1" applyFill="1" applyBorder="1" applyAlignment="1">
      <alignment wrapText="1"/>
      <protection/>
    </xf>
    <xf numFmtId="0" fontId="22" fillId="34" borderId="10" xfId="54" applyFont="1" applyFill="1" applyBorder="1" applyAlignment="1">
      <alignment wrapText="1"/>
      <protection/>
    </xf>
    <xf numFmtId="0" fontId="20" fillId="34" borderId="10" xfId="54" applyFont="1" applyFill="1" applyBorder="1" applyAlignment="1">
      <alignment horizontal="center" wrapText="1"/>
      <protection/>
    </xf>
    <xf numFmtId="0" fontId="22" fillId="0" borderId="13" xfId="54" applyFont="1" applyFill="1" applyBorder="1" applyAlignment="1">
      <alignment wrapText="1"/>
      <protection/>
    </xf>
    <xf numFmtId="0" fontId="22" fillId="0" borderId="10" xfId="54" applyFont="1" applyFill="1" applyBorder="1" applyAlignment="1">
      <alignment wrapText="1"/>
      <protection/>
    </xf>
    <xf numFmtId="0" fontId="0" fillId="0" borderId="0" xfId="0" applyAlignment="1">
      <alignment horizontal="center" vertical="center" wrapText="1"/>
    </xf>
    <xf numFmtId="0" fontId="7" fillId="36" borderId="13" xfId="0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5" fontId="8" fillId="0" borderId="13" xfId="0" applyNumberFormat="1" applyFont="1" applyBorder="1" applyAlignment="1">
      <alignment horizontal="center" vertical="center" wrapText="1"/>
    </xf>
    <xf numFmtId="165" fontId="8" fillId="0" borderId="30" xfId="0" applyNumberFormat="1" applyFont="1" applyBorder="1" applyAlignment="1">
      <alignment horizontal="center" vertical="center" wrapText="1"/>
    </xf>
    <xf numFmtId="0" fontId="8" fillId="38" borderId="10" xfId="0" applyFont="1" applyFill="1" applyBorder="1" applyAlignment="1">
      <alignment horizontal="center" vertical="center" wrapText="1"/>
    </xf>
    <xf numFmtId="0" fontId="7" fillId="38" borderId="11" xfId="54" applyFont="1" applyFill="1" applyBorder="1" applyAlignment="1">
      <alignment horizontal="center" vertical="center" wrapText="1"/>
      <protection/>
    </xf>
    <xf numFmtId="165" fontId="8" fillId="0" borderId="31" xfId="0" applyNumberFormat="1" applyFont="1" applyBorder="1" applyAlignment="1">
      <alignment horizontal="center" vertical="center" wrapText="1"/>
    </xf>
    <xf numFmtId="165" fontId="8" fillId="0" borderId="22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24" fillId="0" borderId="0" xfId="0" applyFont="1" applyAlignment="1">
      <alignment horizontal="center" vertical="center" wrapText="1"/>
    </xf>
    <xf numFmtId="166" fontId="7" fillId="0" borderId="10" xfId="54" applyNumberFormat="1" applyFont="1" applyFill="1" applyBorder="1" applyAlignment="1">
      <alignment horizontal="right" vertical="center" wrapText="1"/>
      <protection/>
    </xf>
    <xf numFmtId="0" fontId="48" fillId="0" borderId="0" xfId="0" applyFont="1" applyAlignment="1">
      <alignment wrapText="1"/>
    </xf>
    <xf numFmtId="0" fontId="8" fillId="33" borderId="0" xfId="0" applyFont="1" applyFill="1" applyAlignment="1">
      <alignment wrapText="1"/>
    </xf>
    <xf numFmtId="0" fontId="7" fillId="33" borderId="21" xfId="0" applyFont="1" applyFill="1" applyBorder="1" applyAlignment="1">
      <alignment horizontal="left" vertical="center" wrapText="1"/>
    </xf>
    <xf numFmtId="164" fontId="7" fillId="0" borderId="16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wrapText="1"/>
    </xf>
    <xf numFmtId="165" fontId="0" fillId="0" borderId="0" xfId="0" applyNumberFormat="1" applyAlignment="1">
      <alignment/>
    </xf>
    <xf numFmtId="0" fontId="9" fillId="0" borderId="13" xfId="54" applyFont="1" applyFill="1" applyBorder="1" applyAlignment="1">
      <alignment horizontal="center" vertical="center"/>
      <protection/>
    </xf>
    <xf numFmtId="165" fontId="7" fillId="0" borderId="13" xfId="54" applyNumberFormat="1" applyFont="1" applyFill="1" applyBorder="1" applyAlignment="1">
      <alignment horizontal="center" vertical="center" wrapText="1"/>
      <protection/>
    </xf>
    <xf numFmtId="168" fontId="7" fillId="0" borderId="13" xfId="0" applyNumberFormat="1" applyFont="1" applyFill="1" applyBorder="1" applyAlignment="1">
      <alignment horizontal="center" vertical="center" wrapText="1"/>
    </xf>
    <xf numFmtId="169" fontId="7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 vertical="center" wrapText="1"/>
    </xf>
    <xf numFmtId="0" fontId="7" fillId="0" borderId="13" xfId="54" applyNumberFormat="1" applyFont="1" applyFill="1" applyBorder="1" applyAlignment="1">
      <alignment horizontal="center" vertical="center" wrapText="1"/>
      <protection/>
    </xf>
    <xf numFmtId="168" fontId="7" fillId="0" borderId="13" xfId="54" applyNumberFormat="1" applyFont="1" applyFill="1" applyBorder="1" applyAlignment="1">
      <alignment horizontal="center" vertical="center" wrapText="1"/>
      <protection/>
    </xf>
    <xf numFmtId="168" fontId="7" fillId="34" borderId="13" xfId="54" applyNumberFormat="1" applyFont="1" applyFill="1" applyBorder="1" applyAlignment="1">
      <alignment horizontal="center" vertical="center" wrapText="1"/>
      <protection/>
    </xf>
    <xf numFmtId="0" fontId="7" fillId="0" borderId="13" xfId="0" applyFont="1" applyBorder="1" applyAlignment="1">
      <alignment horizontal="center" vertical="center"/>
    </xf>
    <xf numFmtId="168" fontId="7" fillId="34" borderId="13" xfId="54" applyNumberFormat="1" applyFont="1" applyFill="1" applyBorder="1" applyAlignment="1">
      <alignment horizontal="center" vertical="center"/>
      <protection/>
    </xf>
    <xf numFmtId="168" fontId="7" fillId="34" borderId="13" xfId="0" applyNumberFormat="1" applyFont="1" applyFill="1" applyBorder="1" applyAlignment="1">
      <alignment horizontal="center" vertical="center" wrapText="1"/>
    </xf>
    <xf numFmtId="0" fontId="8" fillId="0" borderId="13" xfId="0" applyFont="1" applyBorder="1" applyAlignment="1">
      <alignment/>
    </xf>
    <xf numFmtId="165" fontId="7" fillId="0" borderId="32" xfId="54" applyNumberFormat="1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165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9" fillId="39" borderId="13" xfId="54" applyFont="1" applyFill="1" applyBorder="1" applyAlignment="1">
      <alignment horizontal="center" vertical="center" wrapText="1"/>
      <protection/>
    </xf>
    <xf numFmtId="0" fontId="9" fillId="39" borderId="22" xfId="54" applyFont="1" applyFill="1" applyBorder="1" applyAlignment="1">
      <alignment horizontal="center" vertical="center" wrapText="1"/>
      <protection/>
    </xf>
    <xf numFmtId="0" fontId="9" fillId="39" borderId="24" xfId="54" applyFont="1" applyFill="1" applyBorder="1" applyAlignment="1">
      <alignment horizontal="center" vertical="center" wrapText="1"/>
      <protection/>
    </xf>
    <xf numFmtId="0" fontId="9" fillId="39" borderId="20" xfId="54" applyFont="1" applyFill="1" applyBorder="1" applyAlignment="1">
      <alignment horizontal="center" vertical="center" wrapText="1"/>
      <protection/>
    </xf>
    <xf numFmtId="0" fontId="23" fillId="0" borderId="33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9" fillId="35" borderId="11" xfId="54" applyFont="1" applyFill="1" applyBorder="1" applyAlignment="1">
      <alignment horizontal="center" vertical="center" wrapText="1"/>
      <protection/>
    </xf>
    <xf numFmtId="165" fontId="9" fillId="0" borderId="13" xfId="54" applyNumberFormat="1" applyFont="1" applyFill="1" applyBorder="1" applyAlignment="1">
      <alignment horizontal="center" vertical="center" wrapText="1"/>
      <protection/>
    </xf>
    <xf numFmtId="165" fontId="45" fillId="41" borderId="13" xfId="0" applyNumberFormat="1" applyFont="1" applyFill="1" applyBorder="1" applyAlignment="1">
      <alignment horizontal="center" vertical="center" wrapText="1"/>
    </xf>
    <xf numFmtId="0" fontId="45" fillId="41" borderId="13" xfId="0" applyFont="1" applyFill="1" applyBorder="1" applyAlignment="1">
      <alignment horizontal="center" vertical="center" wrapText="1"/>
    </xf>
    <xf numFmtId="0" fontId="45" fillId="41" borderId="30" xfId="0" applyFont="1" applyFill="1" applyBorder="1" applyAlignment="1">
      <alignment horizontal="center" vertical="center" wrapText="1"/>
    </xf>
    <xf numFmtId="0" fontId="45" fillId="41" borderId="34" xfId="0" applyFont="1" applyFill="1" applyBorder="1" applyAlignment="1">
      <alignment horizontal="center" vertical="center" wrapText="1"/>
    </xf>
    <xf numFmtId="0" fontId="45" fillId="41" borderId="35" xfId="0" applyFont="1" applyFill="1" applyBorder="1" applyAlignment="1">
      <alignment horizontal="center" vertical="center" wrapText="1"/>
    </xf>
    <xf numFmtId="0" fontId="9" fillId="0" borderId="0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 wrapText="1"/>
      <protection/>
    </xf>
    <xf numFmtId="0" fontId="11" fillId="0" borderId="0" xfId="54" applyFont="1" applyBorder="1" applyAlignment="1">
      <alignment horizontal="center" vertical="center" wrapText="1"/>
      <protection/>
    </xf>
    <xf numFmtId="0" fontId="9" fillId="53" borderId="13" xfId="54" applyFont="1" applyFill="1" applyBorder="1" applyAlignment="1">
      <alignment horizontal="center" vertical="center" wrapText="1"/>
      <protection/>
    </xf>
    <xf numFmtId="0" fontId="9" fillId="35" borderId="25" xfId="54" applyFont="1" applyFill="1" applyBorder="1" applyAlignment="1">
      <alignment horizontal="center" vertical="center" wrapText="1"/>
      <protection/>
    </xf>
    <xf numFmtId="0" fontId="9" fillId="39" borderId="10" xfId="54" applyFont="1" applyFill="1" applyBorder="1" applyAlignment="1">
      <alignment horizontal="center" vertical="center" wrapText="1"/>
      <protection/>
    </xf>
    <xf numFmtId="0" fontId="9" fillId="35" borderId="10" xfId="54" applyFont="1" applyFill="1" applyBorder="1" applyAlignment="1">
      <alignment horizontal="center" vertical="center" wrapText="1"/>
      <protection/>
    </xf>
    <xf numFmtId="0" fontId="7" fillId="33" borderId="30" xfId="54" applyFont="1" applyFill="1" applyBorder="1" applyAlignment="1">
      <alignment horizontal="center" vertical="center" wrapText="1"/>
      <protection/>
    </xf>
    <xf numFmtId="0" fontId="7" fillId="33" borderId="34" xfId="54" applyFont="1" applyFill="1" applyBorder="1" applyAlignment="1">
      <alignment horizontal="center" vertical="center" wrapText="1"/>
      <protection/>
    </xf>
    <xf numFmtId="0" fontId="7" fillId="33" borderId="35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left" vertical="center" wrapText="1"/>
      <protection/>
    </xf>
    <xf numFmtId="165" fontId="9" fillId="35" borderId="13" xfId="54" applyNumberFormat="1" applyFont="1" applyFill="1" applyBorder="1" applyAlignment="1">
      <alignment horizontal="center" vertical="center" wrapText="1"/>
      <protection/>
    </xf>
    <xf numFmtId="0" fontId="9" fillId="35" borderId="13" xfId="54" applyFont="1" applyFill="1" applyBorder="1" applyAlignment="1">
      <alignment horizontal="center" vertical="center" wrapText="1"/>
      <protection/>
    </xf>
    <xf numFmtId="0" fontId="9" fillId="40" borderId="30" xfId="54" applyFont="1" applyFill="1" applyBorder="1" applyAlignment="1">
      <alignment horizontal="center" vertical="center" wrapText="1"/>
      <protection/>
    </xf>
    <xf numFmtId="0" fontId="9" fillId="40" borderId="34" xfId="54" applyFont="1" applyFill="1" applyBorder="1" applyAlignment="1">
      <alignment horizontal="center" vertical="center" wrapText="1"/>
      <protection/>
    </xf>
    <xf numFmtId="0" fontId="7" fillId="33" borderId="36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9" fillId="41" borderId="13" xfId="54" applyFont="1" applyFill="1" applyBorder="1" applyAlignment="1">
      <alignment horizontal="center" vertical="center" wrapText="1"/>
      <protection/>
    </xf>
    <xf numFmtId="0" fontId="44" fillId="0" borderId="0" xfId="54" applyFont="1" applyFill="1" applyBorder="1" applyAlignment="1">
      <alignment horizontal="left" vertical="center" wrapText="1"/>
      <protection/>
    </xf>
    <xf numFmtId="0" fontId="12" fillId="39" borderId="38" xfId="54" applyFont="1" applyFill="1" applyBorder="1" applyAlignment="1">
      <alignment horizontal="left" vertical="center" wrapText="1"/>
      <protection/>
    </xf>
    <xf numFmtId="0" fontId="40" fillId="41" borderId="30" xfId="0" applyFont="1" applyFill="1" applyBorder="1" applyAlignment="1">
      <alignment horizontal="center" vertical="center" wrapText="1"/>
    </xf>
    <xf numFmtId="0" fontId="40" fillId="41" borderId="34" xfId="0" applyFont="1" applyFill="1" applyBorder="1" applyAlignment="1">
      <alignment horizontal="center" vertical="center" wrapText="1"/>
    </xf>
    <xf numFmtId="0" fontId="40" fillId="41" borderId="35" xfId="0" applyFont="1" applyFill="1" applyBorder="1" applyAlignment="1">
      <alignment horizontal="center" vertical="center" wrapText="1"/>
    </xf>
    <xf numFmtId="0" fontId="12" fillId="39" borderId="15" xfId="54" applyFont="1" applyFill="1" applyBorder="1" applyAlignment="1">
      <alignment horizontal="left" vertical="center" wrapText="1"/>
      <protection/>
    </xf>
    <xf numFmtId="0" fontId="12" fillId="39" borderId="0" xfId="54" applyFont="1" applyFill="1" applyBorder="1" applyAlignment="1">
      <alignment horizontal="left" vertical="center" wrapText="1"/>
      <protection/>
    </xf>
    <xf numFmtId="0" fontId="67" fillId="40" borderId="39" xfId="54" applyFont="1" applyFill="1" applyBorder="1" applyAlignment="1">
      <alignment horizontal="left" vertical="center" wrapText="1"/>
      <protection/>
    </xf>
    <xf numFmtId="0" fontId="10" fillId="0" borderId="13" xfId="54" applyFont="1" applyFill="1" applyBorder="1" applyAlignment="1">
      <alignment horizontal="center" vertical="center" wrapText="1"/>
      <protection/>
    </xf>
    <xf numFmtId="0" fontId="67" fillId="40" borderId="13" xfId="54" applyFont="1" applyFill="1" applyBorder="1" applyAlignment="1">
      <alignment horizontal="left" vertical="center" wrapText="1"/>
      <protection/>
    </xf>
    <xf numFmtId="0" fontId="12" fillId="40" borderId="13" xfId="54" applyFont="1" applyFill="1" applyBorder="1" applyAlignment="1">
      <alignment horizontal="left" vertical="center" wrapText="1"/>
      <protection/>
    </xf>
    <xf numFmtId="0" fontId="12" fillId="39" borderId="40" xfId="54" applyFont="1" applyFill="1" applyBorder="1" applyAlignment="1">
      <alignment horizontal="left" vertical="center" wrapText="1"/>
      <protection/>
    </xf>
    <xf numFmtId="0" fontId="9" fillId="0" borderId="41" xfId="54" applyFont="1" applyFill="1" applyBorder="1" applyAlignment="1">
      <alignment horizontal="left" vertical="center" wrapText="1"/>
      <protection/>
    </xf>
    <xf numFmtId="0" fontId="12" fillId="39" borderId="13" xfId="54" applyFont="1" applyFill="1" applyBorder="1" applyAlignment="1">
      <alignment horizontal="left" vertical="center" wrapText="1"/>
      <protection/>
    </xf>
    <xf numFmtId="0" fontId="9" fillId="41" borderId="12" xfId="52" applyFont="1" applyFill="1" applyBorder="1" applyAlignment="1">
      <alignment horizontal="left" vertical="center"/>
      <protection/>
    </xf>
    <xf numFmtId="0" fontId="9" fillId="41" borderId="14" xfId="52" applyFont="1" applyFill="1" applyBorder="1" applyAlignment="1">
      <alignment horizontal="left" vertical="center"/>
      <protection/>
    </xf>
    <xf numFmtId="0" fontId="9" fillId="41" borderId="16" xfId="52" applyFont="1" applyFill="1" applyBorder="1" applyAlignment="1">
      <alignment horizontal="left" vertical="center"/>
      <protection/>
    </xf>
    <xf numFmtId="0" fontId="44" fillId="0" borderId="15" xfId="54" applyFont="1" applyFill="1" applyBorder="1" applyAlignment="1">
      <alignment horizontal="left" vertical="center"/>
      <protection/>
    </xf>
    <xf numFmtId="0" fontId="40" fillId="0" borderId="10" xfId="54" applyFont="1" applyBorder="1" applyAlignment="1">
      <alignment horizontal="center" vertical="center" wrapText="1"/>
      <protection/>
    </xf>
    <xf numFmtId="0" fontId="7" fillId="0" borderId="10" xfId="52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0" fontId="7" fillId="0" borderId="10" xfId="52" applyNumberFormat="1" applyFont="1" applyFill="1" applyBorder="1" applyAlignment="1">
      <alignment horizontal="center" vertical="center" wrapText="1"/>
      <protection/>
    </xf>
    <xf numFmtId="164" fontId="7" fillId="0" borderId="10" xfId="52" applyNumberFormat="1" applyFont="1" applyFill="1" applyBorder="1" applyAlignment="1">
      <alignment horizontal="center" vertical="center" wrapText="1"/>
      <protection/>
    </xf>
    <xf numFmtId="0" fontId="27" fillId="0" borderId="41" xfId="0" applyFont="1" applyBorder="1" applyAlignment="1">
      <alignment horizontal="left" vertical="center"/>
    </xf>
    <xf numFmtId="0" fontId="9" fillId="34" borderId="13" xfId="54" applyFont="1" applyFill="1" applyBorder="1" applyAlignment="1">
      <alignment horizontal="center" vertical="center" wrapText="1"/>
      <protection/>
    </xf>
    <xf numFmtId="0" fontId="9" fillId="0" borderId="13" xfId="54" applyFont="1" applyFill="1" applyBorder="1" applyAlignment="1">
      <alignment horizontal="center" vertical="center"/>
      <protection/>
    </xf>
    <xf numFmtId="0" fontId="9" fillId="0" borderId="22" xfId="54" applyFont="1" applyFill="1" applyBorder="1" applyAlignment="1">
      <alignment horizontal="center" vertical="center" wrapText="1"/>
      <protection/>
    </xf>
    <xf numFmtId="0" fontId="9" fillId="0" borderId="42" xfId="54" applyFont="1" applyFill="1" applyBorder="1" applyAlignment="1">
      <alignment horizontal="center" vertical="center" wrapText="1"/>
      <protection/>
    </xf>
    <xf numFmtId="0" fontId="9" fillId="0" borderId="24" xfId="54" applyFont="1" applyFill="1" applyBorder="1" applyAlignment="1">
      <alignment horizontal="center" vertical="center" wrapText="1"/>
      <protection/>
    </xf>
    <xf numFmtId="165" fontId="7" fillId="0" borderId="32" xfId="54" applyNumberFormat="1" applyFont="1" applyBorder="1" applyAlignment="1">
      <alignment horizontal="center" vertical="center" wrapText="1"/>
      <protection/>
    </xf>
    <xf numFmtId="165" fontId="9" fillId="0" borderId="32" xfId="54" applyNumberFormat="1" applyFont="1" applyBorder="1" applyAlignment="1">
      <alignment horizontal="center" vertical="center"/>
      <protection/>
    </xf>
    <xf numFmtId="3" fontId="9" fillId="34" borderId="13" xfId="54" applyNumberFormat="1" applyFont="1" applyFill="1" applyBorder="1" applyAlignment="1">
      <alignment horizontal="center" vertical="center" wrapText="1"/>
      <protection/>
    </xf>
    <xf numFmtId="0" fontId="68" fillId="0" borderId="13" xfId="54" applyFont="1" applyFill="1" applyBorder="1" applyAlignment="1">
      <alignment horizontal="center" vertical="center" wrapText="1"/>
      <protection/>
    </xf>
    <xf numFmtId="165" fontId="46" fillId="0" borderId="32" xfId="54" applyNumberFormat="1" applyFont="1" applyBorder="1" applyAlignment="1">
      <alignment horizontal="center" vertical="center" wrapText="1"/>
      <protection/>
    </xf>
    <xf numFmtId="0" fontId="68" fillId="0" borderId="13" xfId="0" applyFont="1" applyBorder="1" applyAlignment="1">
      <alignment horizontal="center" vertical="center" wrapText="1"/>
    </xf>
  </cellXfs>
  <cellStyles count="56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ny 2" xfId="52"/>
    <cellStyle name="Normalny 2 2" xfId="53"/>
    <cellStyle name="Normalny 3" xfId="54"/>
    <cellStyle name="Normalny 4" xfId="55"/>
    <cellStyle name="Normalny_pozostałe dane" xfId="56"/>
    <cellStyle name="Obliczenia" xfId="57"/>
    <cellStyle name="Followed Hyperlink" xfId="58"/>
    <cellStyle name="Percent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Walutowy 2" xfId="67"/>
    <cellStyle name="Walutowy 2 2" xfId="68"/>
    <cellStyle name="Zły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view="pageBreakPreview" zoomScale="80" zoomScaleNormal="80" zoomScaleSheetLayoutView="80" zoomScalePageLayoutView="60" workbookViewId="0" topLeftCell="A1">
      <selection activeCell="B8" sqref="B8"/>
    </sheetView>
  </sheetViews>
  <sheetFormatPr defaultColWidth="9" defaultRowHeight="14.25"/>
  <cols>
    <col min="1" max="1" width="4.59765625" style="1" customWidth="1"/>
    <col min="2" max="2" width="48.8984375" style="1" customWidth="1"/>
    <col min="3" max="3" width="43.69921875" style="1" customWidth="1"/>
    <col min="4" max="4" width="35.3984375" style="191" customWidth="1"/>
    <col min="5" max="5" width="21.8984375" style="1" customWidth="1"/>
    <col min="6" max="6" width="22.8984375" style="1" customWidth="1"/>
    <col min="7" max="7" width="13.69921875" style="189" customWidth="1"/>
    <col min="8" max="8" width="16.5" style="1" customWidth="1"/>
    <col min="9" max="9" width="19.3984375" style="1" customWidth="1"/>
    <col min="10" max="16384" width="9" style="1" customWidth="1"/>
  </cols>
  <sheetData>
    <row r="1" spans="1:9" ht="30" customHeight="1">
      <c r="A1" s="7"/>
      <c r="B1" s="186" t="s">
        <v>421</v>
      </c>
      <c r="C1" s="7"/>
      <c r="D1" s="190"/>
      <c r="E1" s="7"/>
      <c r="F1" s="7"/>
      <c r="G1" s="188"/>
      <c r="H1" s="7"/>
      <c r="I1" s="7"/>
    </row>
    <row r="2" spans="1:9" s="3" customFormat="1" ht="64.5" customHeight="1">
      <c r="A2" s="448" t="s">
        <v>0</v>
      </c>
      <c r="B2" s="445" t="s">
        <v>124</v>
      </c>
      <c r="C2" s="445" t="s">
        <v>1</v>
      </c>
      <c r="D2" s="446" t="s">
        <v>2</v>
      </c>
      <c r="E2" s="445" t="s">
        <v>3</v>
      </c>
      <c r="F2" s="445" t="s">
        <v>225</v>
      </c>
      <c r="G2" s="445" t="s">
        <v>276</v>
      </c>
      <c r="H2" s="445"/>
      <c r="I2" s="445" t="s">
        <v>132</v>
      </c>
    </row>
    <row r="3" spans="1:9" s="3" customFormat="1" ht="44.25" customHeight="1">
      <c r="A3" s="448"/>
      <c r="B3" s="446"/>
      <c r="C3" s="446"/>
      <c r="D3" s="447"/>
      <c r="E3" s="446"/>
      <c r="F3" s="446"/>
      <c r="G3" s="173" t="s">
        <v>4</v>
      </c>
      <c r="H3" s="173" t="s">
        <v>5</v>
      </c>
      <c r="I3" s="446"/>
    </row>
    <row r="4" spans="1:9" s="5" customFormat="1" ht="42" customHeight="1">
      <c r="A4" s="152">
        <v>1</v>
      </c>
      <c r="B4" s="152" t="s">
        <v>125</v>
      </c>
      <c r="C4" s="152" t="s">
        <v>126</v>
      </c>
      <c r="D4" s="161" t="s">
        <v>131</v>
      </c>
      <c r="E4" s="52">
        <v>910866548</v>
      </c>
      <c r="F4" s="52" t="s">
        <v>127</v>
      </c>
      <c r="G4" s="25"/>
      <c r="H4" s="25"/>
      <c r="I4" s="25"/>
    </row>
    <row r="5" spans="1:9" s="21" customFormat="1" ht="42" customHeight="1">
      <c r="A5" s="121">
        <v>2</v>
      </c>
      <c r="B5" s="121" t="s">
        <v>507</v>
      </c>
      <c r="C5" s="152" t="s">
        <v>126</v>
      </c>
      <c r="D5" s="161" t="s">
        <v>131</v>
      </c>
      <c r="E5" s="52" t="s">
        <v>129</v>
      </c>
      <c r="F5" s="52" t="s">
        <v>128</v>
      </c>
      <c r="G5" s="26"/>
      <c r="H5" s="26">
        <v>37</v>
      </c>
      <c r="I5" s="26"/>
    </row>
    <row r="6" spans="1:9" s="21" customFormat="1" ht="42" customHeight="1">
      <c r="A6" s="152">
        <v>3</v>
      </c>
      <c r="B6" s="378" t="s">
        <v>399</v>
      </c>
      <c r="C6" s="279" t="s">
        <v>84</v>
      </c>
      <c r="D6" s="161" t="s">
        <v>131</v>
      </c>
      <c r="E6" s="279">
        <v>910923252</v>
      </c>
      <c r="F6" s="279">
        <v>4660417665</v>
      </c>
      <c r="G6" s="279">
        <v>54</v>
      </c>
      <c r="H6" s="279">
        <v>13</v>
      </c>
      <c r="I6" s="279">
        <v>474</v>
      </c>
    </row>
    <row r="7" spans="1:9" s="23" customFormat="1" ht="42" customHeight="1">
      <c r="A7" s="121">
        <v>4</v>
      </c>
      <c r="B7" s="22" t="s">
        <v>92</v>
      </c>
      <c r="C7" s="22" t="s">
        <v>226</v>
      </c>
      <c r="D7" s="161" t="s">
        <v>131</v>
      </c>
      <c r="E7" s="22">
        <v>340152726</v>
      </c>
      <c r="F7" s="22" t="s">
        <v>93</v>
      </c>
      <c r="G7" s="22">
        <v>0</v>
      </c>
      <c r="H7" s="22">
        <v>3</v>
      </c>
      <c r="I7" s="22">
        <v>0</v>
      </c>
    </row>
    <row r="8" spans="1:9" s="24" customFormat="1" ht="42" customHeight="1">
      <c r="A8" s="152">
        <v>5</v>
      </c>
      <c r="B8" s="22" t="s">
        <v>96</v>
      </c>
      <c r="C8" s="22" t="s">
        <v>130</v>
      </c>
      <c r="D8" s="161" t="s">
        <v>131</v>
      </c>
      <c r="E8" s="22">
        <v>54246800020</v>
      </c>
      <c r="F8" s="22" t="s">
        <v>98</v>
      </c>
      <c r="G8" s="22"/>
      <c r="H8" s="22">
        <v>24</v>
      </c>
      <c r="I8" s="22"/>
    </row>
    <row r="9" spans="1:9" s="23" customFormat="1" ht="42" customHeight="1">
      <c r="A9" s="121">
        <v>6</v>
      </c>
      <c r="B9" s="22" t="s">
        <v>100</v>
      </c>
      <c r="C9" s="22" t="s">
        <v>232</v>
      </c>
      <c r="D9" s="161" t="s">
        <v>131</v>
      </c>
      <c r="E9" s="22">
        <v>910005355</v>
      </c>
      <c r="F9" s="22" t="s">
        <v>102</v>
      </c>
      <c r="G9" s="279">
        <v>7</v>
      </c>
      <c r="H9" s="279">
        <v>5</v>
      </c>
      <c r="I9" s="279">
        <v>75</v>
      </c>
    </row>
    <row r="10" spans="1:9" s="21" customFormat="1" ht="42" customHeight="1">
      <c r="A10" s="152">
        <v>7</v>
      </c>
      <c r="B10" s="121" t="s">
        <v>110</v>
      </c>
      <c r="C10" s="26" t="s">
        <v>153</v>
      </c>
      <c r="D10" s="161" t="s">
        <v>131</v>
      </c>
      <c r="E10" s="26" t="s">
        <v>159</v>
      </c>
      <c r="F10" s="26" t="s">
        <v>154</v>
      </c>
      <c r="G10" s="26">
        <v>17</v>
      </c>
      <c r="H10" s="26">
        <v>4</v>
      </c>
      <c r="I10" s="26">
        <v>77</v>
      </c>
    </row>
    <row r="11" spans="1:9" s="21" customFormat="1" ht="42" customHeight="1">
      <c r="A11" s="121">
        <v>8</v>
      </c>
      <c r="B11" s="121" t="s">
        <v>116</v>
      </c>
      <c r="C11" s="22" t="s">
        <v>152</v>
      </c>
      <c r="D11" s="161" t="s">
        <v>131</v>
      </c>
      <c r="E11" s="122" t="s">
        <v>295</v>
      </c>
      <c r="F11" s="122" t="s">
        <v>211</v>
      </c>
      <c r="G11" s="280">
        <v>21</v>
      </c>
      <c r="H11" s="280">
        <v>5</v>
      </c>
      <c r="I11" s="280">
        <v>120</v>
      </c>
    </row>
    <row r="12" spans="1:9" s="21" customFormat="1" ht="42" customHeight="1">
      <c r="A12" s="152">
        <v>9</v>
      </c>
      <c r="B12" s="121" t="s">
        <v>244</v>
      </c>
      <c r="C12" s="22" t="s">
        <v>245</v>
      </c>
      <c r="D12" s="161" t="s">
        <v>131</v>
      </c>
      <c r="E12" s="26">
        <v>362873839</v>
      </c>
      <c r="F12" s="122">
        <v>4660419718</v>
      </c>
      <c r="G12" s="22"/>
      <c r="H12" s="22">
        <v>15</v>
      </c>
      <c r="I12" s="22">
        <v>50</v>
      </c>
    </row>
    <row r="13" spans="1:9" s="21" customFormat="1" ht="42" customHeight="1">
      <c r="A13" s="121">
        <v>10</v>
      </c>
      <c r="B13" s="22" t="s">
        <v>392</v>
      </c>
      <c r="C13" s="22" t="s">
        <v>226</v>
      </c>
      <c r="D13" s="161" t="s">
        <v>131</v>
      </c>
      <c r="E13" s="22">
        <v>369011242</v>
      </c>
      <c r="F13" s="22" t="s">
        <v>393</v>
      </c>
      <c r="G13" s="22"/>
      <c r="H13" s="22"/>
      <c r="I13" s="22"/>
    </row>
    <row r="14" spans="1:9" s="21" customFormat="1" ht="42" customHeight="1">
      <c r="A14" s="152">
        <v>11</v>
      </c>
      <c r="B14" s="86" t="s">
        <v>25</v>
      </c>
      <c r="C14" s="152" t="s">
        <v>255</v>
      </c>
      <c r="D14" s="161" t="s">
        <v>131</v>
      </c>
      <c r="E14" s="293">
        <v>340128372</v>
      </c>
      <c r="F14" s="293" t="s">
        <v>256</v>
      </c>
      <c r="G14" s="22"/>
      <c r="H14" s="22"/>
      <c r="I14" s="22"/>
    </row>
    <row r="15" spans="1:9" s="21" customFormat="1" ht="42" customHeight="1">
      <c r="A15" s="121">
        <v>12</v>
      </c>
      <c r="B15" s="86" t="s">
        <v>205</v>
      </c>
      <c r="C15" s="152" t="s">
        <v>145</v>
      </c>
      <c r="D15" s="161" t="s">
        <v>131</v>
      </c>
      <c r="E15" s="293">
        <v>340251138</v>
      </c>
      <c r="F15" s="293"/>
      <c r="G15" s="22"/>
      <c r="H15" s="22"/>
      <c r="I15" s="22"/>
    </row>
    <row r="16" spans="1:9" s="21" customFormat="1" ht="42" customHeight="1">
      <c r="A16" s="152">
        <v>13</v>
      </c>
      <c r="B16" s="174" t="s">
        <v>206</v>
      </c>
      <c r="C16" s="152" t="s">
        <v>259</v>
      </c>
      <c r="D16" s="161" t="s">
        <v>131</v>
      </c>
      <c r="E16" s="293">
        <v>340348990</v>
      </c>
      <c r="F16" s="293"/>
      <c r="G16" s="22"/>
      <c r="H16" s="22"/>
      <c r="I16" s="22"/>
    </row>
    <row r="17" spans="1:9" s="21" customFormat="1" ht="42" customHeight="1">
      <c r="A17" s="121">
        <v>14</v>
      </c>
      <c r="B17" s="174" t="s">
        <v>33</v>
      </c>
      <c r="C17" s="152" t="s">
        <v>146</v>
      </c>
      <c r="D17" s="161" t="s">
        <v>131</v>
      </c>
      <c r="E17" s="293">
        <v>340349050</v>
      </c>
      <c r="F17" s="293"/>
      <c r="G17" s="22"/>
      <c r="H17" s="22"/>
      <c r="I17" s="22"/>
    </row>
    <row r="18" spans="1:9" s="21" customFormat="1" ht="42" customHeight="1">
      <c r="A18" s="152">
        <v>15</v>
      </c>
      <c r="B18" s="174" t="s">
        <v>12</v>
      </c>
      <c r="C18" s="152" t="s">
        <v>141</v>
      </c>
      <c r="D18" s="161" t="s">
        <v>131</v>
      </c>
      <c r="E18" s="293">
        <v>340349021</v>
      </c>
      <c r="F18" s="293"/>
      <c r="G18" s="22"/>
      <c r="H18" s="22"/>
      <c r="I18" s="22"/>
    </row>
    <row r="19" spans="1:9" s="21" customFormat="1" ht="42" customHeight="1">
      <c r="A19" s="121">
        <v>16</v>
      </c>
      <c r="B19" s="117" t="s">
        <v>20</v>
      </c>
      <c r="C19" s="152" t="s">
        <v>149</v>
      </c>
      <c r="D19" s="161" t="s">
        <v>131</v>
      </c>
      <c r="E19" s="293">
        <v>340251204</v>
      </c>
      <c r="F19" s="293"/>
      <c r="G19" s="22"/>
      <c r="H19" s="22"/>
      <c r="I19" s="22"/>
    </row>
    <row r="20" spans="1:9" s="21" customFormat="1" ht="42" customHeight="1">
      <c r="A20" s="152">
        <v>17</v>
      </c>
      <c r="B20" s="118" t="s">
        <v>207</v>
      </c>
      <c r="C20" s="152" t="s">
        <v>260</v>
      </c>
      <c r="D20" s="161" t="s">
        <v>131</v>
      </c>
      <c r="E20" s="293">
        <v>340349009</v>
      </c>
      <c r="F20" s="293" t="s">
        <v>257</v>
      </c>
      <c r="G20" s="22"/>
      <c r="H20" s="22"/>
      <c r="I20" s="22"/>
    </row>
    <row r="21" spans="1:9" s="21" customFormat="1" ht="42" customHeight="1">
      <c r="A21" s="121">
        <v>18</v>
      </c>
      <c r="B21" s="118" t="s">
        <v>208</v>
      </c>
      <c r="C21" s="152" t="s">
        <v>261</v>
      </c>
      <c r="D21" s="161" t="s">
        <v>296</v>
      </c>
      <c r="E21" s="293">
        <v>911249220</v>
      </c>
      <c r="F21" s="293" t="s">
        <v>258</v>
      </c>
      <c r="G21" s="22"/>
      <c r="H21" s="22"/>
      <c r="I21" s="22"/>
    </row>
    <row r="25" spans="2:8" ht="13.5">
      <c r="B25" s="315" t="s">
        <v>417</v>
      </c>
      <c r="C25"/>
      <c r="D25"/>
      <c r="E25"/>
      <c r="F25" s="315" t="s">
        <v>418</v>
      </c>
      <c r="G25"/>
      <c r="H25"/>
    </row>
    <row r="26" spans="2:7" ht="13.5">
      <c r="B26" s="316" t="s">
        <v>419</v>
      </c>
      <c r="C26"/>
      <c r="D26"/>
      <c r="E26"/>
      <c r="F26" s="316" t="s">
        <v>420</v>
      </c>
      <c r="G26"/>
    </row>
  </sheetData>
  <sheetProtection selectLockedCells="1" selectUnlockedCells="1"/>
  <mergeCells count="8">
    <mergeCell ref="I2:I3"/>
    <mergeCell ref="F2:F3"/>
    <mergeCell ref="D2:D3"/>
    <mergeCell ref="G2:H2"/>
    <mergeCell ref="A2:A3"/>
    <mergeCell ref="B2:B3"/>
    <mergeCell ref="C2:C3"/>
    <mergeCell ref="E2:E3"/>
  </mergeCells>
  <printOptions/>
  <pageMargins left="0.3013888888888889" right="0.23333333333333334" top="0.3325" bottom="0.16527777777777777" header="0.5118055555555555" footer="0.5118055555555555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26"/>
  <sheetViews>
    <sheetView view="pageBreakPreview" zoomScale="80" zoomScaleNormal="70" zoomScaleSheetLayoutView="80" zoomScalePageLayoutView="70" workbookViewId="0" topLeftCell="A61">
      <selection activeCell="D16" sqref="D16"/>
    </sheetView>
  </sheetViews>
  <sheetFormatPr defaultColWidth="8.796875" defaultRowHeight="14.25"/>
  <cols>
    <col min="1" max="1" width="5.3984375" style="31" customWidth="1"/>
    <col min="2" max="2" width="26.3984375" style="336" customWidth="1"/>
    <col min="3" max="5" width="15.5" style="31" customWidth="1"/>
    <col min="6" max="6" width="11.59765625" style="31" customWidth="1"/>
    <col min="7" max="7" width="19" style="31" customWidth="1"/>
    <col min="8" max="8" width="17.19921875" style="54" customWidth="1"/>
    <col min="9" max="9" width="15.69921875" style="54" customWidth="1"/>
    <col min="10" max="10" width="36.3984375" style="31" customWidth="1"/>
    <col min="11" max="11" width="23.19921875" style="31" customWidth="1"/>
    <col min="12" max="12" width="4.8984375" style="31" customWidth="1"/>
    <col min="13" max="13" width="15.59765625" style="31" customWidth="1"/>
    <col min="14" max="15" width="16.8984375" style="31" customWidth="1"/>
    <col min="16" max="16" width="16" style="31" customWidth="1"/>
    <col min="17" max="17" width="18" style="31" customWidth="1"/>
    <col min="18" max="18" width="17.59765625" style="31" customWidth="1"/>
    <col min="19" max="19" width="16.69921875" style="31" customWidth="1"/>
    <col min="20" max="20" width="20.19921875" style="31" customWidth="1"/>
    <col min="21" max="21" width="21.5" style="31" customWidth="1"/>
    <col min="22" max="22" width="28.59765625" style="31" customWidth="1"/>
    <col min="23" max="16384" width="8.796875" style="4" customWidth="1"/>
  </cols>
  <sheetData>
    <row r="1" spans="1:22" ht="30" customHeight="1">
      <c r="A1" s="458" t="s">
        <v>422</v>
      </c>
      <c r="B1" s="458"/>
      <c r="C1" s="458"/>
      <c r="D1" s="458"/>
      <c r="E1" s="294"/>
      <c r="F1" s="295"/>
      <c r="G1" s="295"/>
      <c r="H1" s="295"/>
      <c r="I1" s="295"/>
      <c r="J1" s="295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</row>
    <row r="2" spans="1:22" ht="15" customHeight="1">
      <c r="A2" s="459" t="s">
        <v>6</v>
      </c>
      <c r="B2" s="468" t="s">
        <v>278</v>
      </c>
      <c r="C2" s="459" t="s">
        <v>83</v>
      </c>
      <c r="D2" s="459" t="s">
        <v>279</v>
      </c>
      <c r="E2" s="459" t="s">
        <v>7</v>
      </c>
      <c r="F2" s="459" t="s">
        <v>8</v>
      </c>
      <c r="G2" s="459" t="s">
        <v>280</v>
      </c>
      <c r="H2" s="452" t="s">
        <v>9</v>
      </c>
      <c r="I2" s="452" t="s">
        <v>268</v>
      </c>
      <c r="J2" s="459" t="s">
        <v>281</v>
      </c>
      <c r="K2" s="459" t="s">
        <v>282</v>
      </c>
      <c r="L2" s="461" t="s">
        <v>0</v>
      </c>
      <c r="M2" s="461" t="s">
        <v>283</v>
      </c>
      <c r="N2" s="461" t="s">
        <v>284</v>
      </c>
      <c r="O2" s="461" t="s">
        <v>285</v>
      </c>
      <c r="P2" s="461" t="s">
        <v>10</v>
      </c>
      <c r="Q2" s="461" t="s">
        <v>286</v>
      </c>
      <c r="R2" s="461" t="s">
        <v>287</v>
      </c>
      <c r="S2" s="461" t="s">
        <v>288</v>
      </c>
      <c r="T2" s="461" t="s">
        <v>11</v>
      </c>
      <c r="U2" s="461"/>
      <c r="V2" s="461"/>
    </row>
    <row r="3" spans="1:22" ht="79.5" customHeight="1">
      <c r="A3" s="459"/>
      <c r="B3" s="468"/>
      <c r="C3" s="459"/>
      <c r="D3" s="459"/>
      <c r="E3" s="459"/>
      <c r="F3" s="459"/>
      <c r="G3" s="459"/>
      <c r="H3" s="452"/>
      <c r="I3" s="452"/>
      <c r="J3" s="459"/>
      <c r="K3" s="459"/>
      <c r="L3" s="461"/>
      <c r="M3" s="461"/>
      <c r="N3" s="461"/>
      <c r="O3" s="461"/>
      <c r="P3" s="461"/>
      <c r="Q3" s="461"/>
      <c r="R3" s="461"/>
      <c r="S3" s="461"/>
      <c r="T3" s="384" t="s">
        <v>289</v>
      </c>
      <c r="U3" s="384" t="s">
        <v>290</v>
      </c>
      <c r="V3" s="384" t="s">
        <v>291</v>
      </c>
    </row>
    <row r="4" spans="1:22" ht="27" customHeight="1">
      <c r="A4" s="445" t="s">
        <v>508</v>
      </c>
      <c r="B4" s="445"/>
      <c r="C4" s="445"/>
      <c r="D4" s="380"/>
      <c r="E4" s="380"/>
      <c r="F4" s="380"/>
      <c r="G4" s="380"/>
      <c r="H4" s="297"/>
      <c r="I4" s="297"/>
      <c r="J4" s="380"/>
      <c r="K4" s="380"/>
      <c r="L4" s="380"/>
      <c r="M4" s="380"/>
      <c r="N4" s="380"/>
      <c r="O4" s="380"/>
      <c r="P4" s="380"/>
      <c r="Q4" s="380"/>
      <c r="R4" s="380"/>
      <c r="S4" s="380"/>
      <c r="T4" s="380"/>
      <c r="U4" s="380"/>
      <c r="V4" s="380"/>
    </row>
    <row r="5" spans="1:22" s="151" customFormat="1" ht="38.25" customHeight="1">
      <c r="A5" s="111">
        <v>1</v>
      </c>
      <c r="B5" s="269" t="s">
        <v>12</v>
      </c>
      <c r="C5" s="359" t="s">
        <v>13</v>
      </c>
      <c r="D5" s="112" t="s">
        <v>14</v>
      </c>
      <c r="E5" s="112" t="s">
        <v>15</v>
      </c>
      <c r="F5" s="112">
        <v>1920</v>
      </c>
      <c r="G5" s="360"/>
      <c r="H5" s="361">
        <v>544000</v>
      </c>
      <c r="I5" s="172">
        <v>1700</v>
      </c>
      <c r="J5" s="298" t="s">
        <v>16</v>
      </c>
      <c r="K5" s="161" t="s">
        <v>141</v>
      </c>
      <c r="L5" s="299">
        <v>1</v>
      </c>
      <c r="M5" s="300">
        <v>230</v>
      </c>
      <c r="N5" s="300">
        <v>320</v>
      </c>
      <c r="O5" s="300">
        <v>1500</v>
      </c>
      <c r="P5" s="300">
        <v>2</v>
      </c>
      <c r="Q5" s="300" t="s">
        <v>15</v>
      </c>
      <c r="R5" s="300" t="s">
        <v>14</v>
      </c>
      <c r="S5" s="300" t="s">
        <v>15</v>
      </c>
      <c r="T5" s="301" t="s">
        <v>17</v>
      </c>
      <c r="U5" s="301" t="s">
        <v>18</v>
      </c>
      <c r="V5" s="301" t="s">
        <v>19</v>
      </c>
    </row>
    <row r="6" spans="1:22" s="151" customFormat="1" ht="24.75" customHeight="1">
      <c r="A6" s="111">
        <v>2</v>
      </c>
      <c r="B6" s="269" t="s">
        <v>20</v>
      </c>
      <c r="C6" s="359" t="s">
        <v>13</v>
      </c>
      <c r="D6" s="112" t="s">
        <v>14</v>
      </c>
      <c r="E6" s="112" t="s">
        <v>15</v>
      </c>
      <c r="F6" s="112">
        <v>1971</v>
      </c>
      <c r="G6" s="360"/>
      <c r="H6" s="361">
        <v>365500</v>
      </c>
      <c r="I6" s="172">
        <v>1700</v>
      </c>
      <c r="J6" s="302" t="s">
        <v>21</v>
      </c>
      <c r="K6" s="276" t="s">
        <v>149</v>
      </c>
      <c r="L6" s="299">
        <v>2</v>
      </c>
      <c r="M6" s="300">
        <v>252</v>
      </c>
      <c r="N6" s="300">
        <v>215</v>
      </c>
      <c r="O6" s="300">
        <v>981</v>
      </c>
      <c r="P6" s="300">
        <v>1</v>
      </c>
      <c r="Q6" s="300" t="s">
        <v>15</v>
      </c>
      <c r="R6" s="300" t="s">
        <v>14</v>
      </c>
      <c r="S6" s="300" t="s">
        <v>15</v>
      </c>
      <c r="T6" s="301" t="s">
        <v>22</v>
      </c>
      <c r="U6" s="301" t="s">
        <v>23</v>
      </c>
      <c r="V6" s="301" t="s">
        <v>24</v>
      </c>
    </row>
    <row r="7" spans="1:22" s="151" customFormat="1" ht="24.75" customHeight="1">
      <c r="A7" s="111">
        <v>3</v>
      </c>
      <c r="B7" s="269" t="s">
        <v>262</v>
      </c>
      <c r="C7" s="359" t="s">
        <v>263</v>
      </c>
      <c r="D7" s="112" t="s">
        <v>14</v>
      </c>
      <c r="E7" s="362" t="s">
        <v>14</v>
      </c>
      <c r="F7" s="112">
        <v>1926</v>
      </c>
      <c r="G7" s="360"/>
      <c r="H7" s="361">
        <v>525000</v>
      </c>
      <c r="I7" s="172">
        <v>2000</v>
      </c>
      <c r="J7" s="302" t="s">
        <v>26</v>
      </c>
      <c r="K7" s="276" t="s">
        <v>148</v>
      </c>
      <c r="L7" s="299">
        <v>3</v>
      </c>
      <c r="M7" s="300">
        <v>329.2</v>
      </c>
      <c r="N7" s="300">
        <v>262.5</v>
      </c>
      <c r="O7" s="300">
        <v>1620</v>
      </c>
      <c r="P7" s="300">
        <v>1</v>
      </c>
      <c r="Q7" s="300" t="s">
        <v>15</v>
      </c>
      <c r="R7" s="300" t="s">
        <v>14</v>
      </c>
      <c r="S7" s="300" t="s">
        <v>15</v>
      </c>
      <c r="T7" s="301" t="s">
        <v>17</v>
      </c>
      <c r="U7" s="301" t="s">
        <v>27</v>
      </c>
      <c r="V7" s="301" t="s">
        <v>24</v>
      </c>
    </row>
    <row r="8" spans="1:22" s="151" customFormat="1" ht="37.5" customHeight="1">
      <c r="A8" s="111">
        <v>4</v>
      </c>
      <c r="B8" s="269" t="s">
        <v>28</v>
      </c>
      <c r="C8" s="359" t="s">
        <v>13</v>
      </c>
      <c r="D8" s="112" t="s">
        <v>14</v>
      </c>
      <c r="E8" s="112" t="s">
        <v>15</v>
      </c>
      <c r="F8" s="112">
        <v>1971</v>
      </c>
      <c r="G8" s="360"/>
      <c r="H8" s="361">
        <v>780000</v>
      </c>
      <c r="I8" s="172">
        <v>2000</v>
      </c>
      <c r="J8" s="302" t="s">
        <v>29</v>
      </c>
      <c r="K8" s="161" t="s">
        <v>147</v>
      </c>
      <c r="L8" s="299">
        <v>4</v>
      </c>
      <c r="M8" s="300">
        <v>430</v>
      </c>
      <c r="N8" s="300">
        <v>390</v>
      </c>
      <c r="O8" s="300">
        <v>1540</v>
      </c>
      <c r="P8" s="300">
        <v>1</v>
      </c>
      <c r="Q8" s="300" t="s">
        <v>15</v>
      </c>
      <c r="R8" s="300" t="s">
        <v>14</v>
      </c>
      <c r="S8" s="300" t="s">
        <v>15</v>
      </c>
      <c r="T8" s="301" t="s">
        <v>22</v>
      </c>
      <c r="U8" s="301" t="s">
        <v>31</v>
      </c>
      <c r="V8" s="301" t="s">
        <v>32</v>
      </c>
    </row>
    <row r="9" spans="1:22" s="151" customFormat="1" ht="24.75" customHeight="1">
      <c r="A9" s="111">
        <v>5</v>
      </c>
      <c r="B9" s="269" t="s">
        <v>33</v>
      </c>
      <c r="C9" s="359" t="s">
        <v>13</v>
      </c>
      <c r="D9" s="112" t="s">
        <v>14</v>
      </c>
      <c r="E9" s="112" t="s">
        <v>15</v>
      </c>
      <c r="F9" s="112">
        <v>1984</v>
      </c>
      <c r="G9" s="360"/>
      <c r="H9" s="361">
        <v>235280</v>
      </c>
      <c r="I9" s="172">
        <v>1700</v>
      </c>
      <c r="J9" s="302" t="s">
        <v>34</v>
      </c>
      <c r="K9" s="276" t="s">
        <v>146</v>
      </c>
      <c r="L9" s="299">
        <v>5</v>
      </c>
      <c r="M9" s="300">
        <v>170.5</v>
      </c>
      <c r="N9" s="300">
        <v>138.4</v>
      </c>
      <c r="O9" s="300">
        <v>682</v>
      </c>
      <c r="P9" s="300">
        <v>1</v>
      </c>
      <c r="Q9" s="300" t="s">
        <v>15</v>
      </c>
      <c r="R9" s="300" t="s">
        <v>15</v>
      </c>
      <c r="S9" s="300" t="s">
        <v>15</v>
      </c>
      <c r="T9" s="301" t="s">
        <v>22</v>
      </c>
      <c r="U9" s="301" t="s">
        <v>35</v>
      </c>
      <c r="V9" s="301" t="s">
        <v>192</v>
      </c>
    </row>
    <row r="10" spans="1:22" s="151" customFormat="1" ht="24.75" customHeight="1">
      <c r="A10" s="111">
        <v>6</v>
      </c>
      <c r="B10" s="269" t="s">
        <v>36</v>
      </c>
      <c r="C10" s="359" t="s">
        <v>13</v>
      </c>
      <c r="D10" s="112" t="s">
        <v>14</v>
      </c>
      <c r="E10" s="112" t="s">
        <v>15</v>
      </c>
      <c r="F10" s="112">
        <v>1988</v>
      </c>
      <c r="G10" s="360"/>
      <c r="H10" s="361">
        <v>455100</v>
      </c>
      <c r="I10" s="172">
        <v>2000</v>
      </c>
      <c r="J10" s="302" t="s">
        <v>37</v>
      </c>
      <c r="K10" s="276" t="s">
        <v>145</v>
      </c>
      <c r="L10" s="299">
        <v>6</v>
      </c>
      <c r="M10" s="300">
        <v>263.1</v>
      </c>
      <c r="N10" s="300">
        <v>227.55</v>
      </c>
      <c r="O10" s="300">
        <v>1630.18</v>
      </c>
      <c r="P10" s="300">
        <v>1</v>
      </c>
      <c r="Q10" s="300" t="s">
        <v>15</v>
      </c>
      <c r="R10" s="300" t="s">
        <v>14</v>
      </c>
      <c r="S10" s="300" t="s">
        <v>15</v>
      </c>
      <c r="T10" s="301" t="s">
        <v>38</v>
      </c>
      <c r="U10" s="301" t="s">
        <v>39</v>
      </c>
      <c r="V10" s="301" t="s">
        <v>24</v>
      </c>
    </row>
    <row r="11" spans="1:22" s="151" customFormat="1" ht="24.75" customHeight="1">
      <c r="A11" s="111">
        <v>7</v>
      </c>
      <c r="B11" s="269" t="s">
        <v>40</v>
      </c>
      <c r="C11" s="269" t="s">
        <v>462</v>
      </c>
      <c r="D11" s="112" t="s">
        <v>14</v>
      </c>
      <c r="E11" s="112" t="s">
        <v>15</v>
      </c>
      <c r="F11" s="112">
        <v>1993</v>
      </c>
      <c r="G11" s="360">
        <v>103894.04</v>
      </c>
      <c r="H11" s="361"/>
      <c r="I11" s="172"/>
      <c r="J11" s="302" t="s">
        <v>41</v>
      </c>
      <c r="K11" s="276" t="s">
        <v>144</v>
      </c>
      <c r="L11" s="299">
        <v>7</v>
      </c>
      <c r="M11" s="300">
        <v>101</v>
      </c>
      <c r="N11" s="300"/>
      <c r="O11" s="300"/>
      <c r="P11" s="300">
        <v>1</v>
      </c>
      <c r="Q11" s="300"/>
      <c r="R11" s="300" t="s">
        <v>14</v>
      </c>
      <c r="S11" s="300" t="s">
        <v>15</v>
      </c>
      <c r="T11" s="301" t="s">
        <v>38</v>
      </c>
      <c r="U11" s="301" t="s">
        <v>193</v>
      </c>
      <c r="V11" s="301" t="s">
        <v>192</v>
      </c>
    </row>
    <row r="12" spans="1:22" s="151" customFormat="1" ht="27.75" customHeight="1">
      <c r="A12" s="111">
        <v>8</v>
      </c>
      <c r="B12" s="269" t="s">
        <v>42</v>
      </c>
      <c r="C12" s="359" t="s">
        <v>415</v>
      </c>
      <c r="D12" s="112" t="s">
        <v>14</v>
      </c>
      <c r="E12" s="112" t="s">
        <v>15</v>
      </c>
      <c r="F12" s="112">
        <v>1968</v>
      </c>
      <c r="G12" s="360"/>
      <c r="H12" s="361">
        <v>45000</v>
      </c>
      <c r="I12" s="172">
        <v>1500</v>
      </c>
      <c r="J12" s="302" t="s">
        <v>43</v>
      </c>
      <c r="K12" s="276" t="s">
        <v>143</v>
      </c>
      <c r="L12" s="299">
        <v>8</v>
      </c>
      <c r="M12" s="300">
        <v>32</v>
      </c>
      <c r="N12" s="300">
        <v>30</v>
      </c>
      <c r="O12" s="300">
        <v>75</v>
      </c>
      <c r="P12" s="300">
        <v>1</v>
      </c>
      <c r="Q12" s="300" t="s">
        <v>15</v>
      </c>
      <c r="R12" s="300" t="s">
        <v>15</v>
      </c>
      <c r="S12" s="300" t="s">
        <v>15</v>
      </c>
      <c r="T12" s="301" t="s">
        <v>44</v>
      </c>
      <c r="U12" s="301" t="s">
        <v>44</v>
      </c>
      <c r="V12" s="301" t="s">
        <v>192</v>
      </c>
    </row>
    <row r="13" spans="1:22" s="151" customFormat="1" ht="30" customHeight="1">
      <c r="A13" s="111">
        <v>9</v>
      </c>
      <c r="B13" s="269" t="s">
        <v>46</v>
      </c>
      <c r="C13" s="359" t="s">
        <v>47</v>
      </c>
      <c r="D13" s="112"/>
      <c r="E13" s="112"/>
      <c r="F13" s="112">
        <v>1985</v>
      </c>
      <c r="G13" s="360">
        <v>859155.44</v>
      </c>
      <c r="H13" s="361"/>
      <c r="I13" s="172"/>
      <c r="J13" s="302" t="s">
        <v>45</v>
      </c>
      <c r="K13" s="276" t="s">
        <v>142</v>
      </c>
      <c r="L13" s="299">
        <v>9</v>
      </c>
      <c r="M13" s="300">
        <v>212</v>
      </c>
      <c r="N13" s="300"/>
      <c r="O13" s="300"/>
      <c r="P13" s="300"/>
      <c r="Q13" s="300"/>
      <c r="R13" s="300"/>
      <c r="S13" s="300"/>
      <c r="T13" s="301" t="s">
        <v>38</v>
      </c>
      <c r="U13" s="301" t="s">
        <v>87</v>
      </c>
      <c r="V13" s="301" t="s">
        <v>192</v>
      </c>
    </row>
    <row r="14" spans="1:22" s="151" customFormat="1" ht="28.5">
      <c r="A14" s="111">
        <v>10</v>
      </c>
      <c r="B14" s="269" t="s">
        <v>49</v>
      </c>
      <c r="C14" s="359"/>
      <c r="D14" s="112" t="s">
        <v>14</v>
      </c>
      <c r="E14" s="112" t="s">
        <v>15</v>
      </c>
      <c r="F14" s="112">
        <v>1992</v>
      </c>
      <c r="G14" s="360"/>
      <c r="H14" s="361">
        <v>450020</v>
      </c>
      <c r="I14" s="172"/>
      <c r="J14" s="302" t="s">
        <v>48</v>
      </c>
      <c r="K14" s="276" t="s">
        <v>140</v>
      </c>
      <c r="L14" s="299">
        <v>10</v>
      </c>
      <c r="M14" s="300">
        <v>726</v>
      </c>
      <c r="N14" s="300"/>
      <c r="O14" s="300"/>
      <c r="P14" s="300">
        <v>1</v>
      </c>
      <c r="Q14" s="300"/>
      <c r="R14" s="300"/>
      <c r="S14" s="300"/>
      <c r="T14" s="301" t="s">
        <v>38</v>
      </c>
      <c r="U14" s="301" t="s">
        <v>87</v>
      </c>
      <c r="V14" s="301" t="s">
        <v>192</v>
      </c>
    </row>
    <row r="15" spans="1:22" s="151" customFormat="1" ht="24.75" customHeight="1">
      <c r="A15" s="111">
        <v>11</v>
      </c>
      <c r="B15" s="269" t="s">
        <v>51</v>
      </c>
      <c r="C15" s="359"/>
      <c r="D15" s="112" t="s">
        <v>14</v>
      </c>
      <c r="E15" s="112" t="s">
        <v>15</v>
      </c>
      <c r="F15" s="112">
        <v>1930</v>
      </c>
      <c r="G15" s="171"/>
      <c r="H15" s="361">
        <v>3147210</v>
      </c>
      <c r="I15" s="172">
        <v>2000</v>
      </c>
      <c r="J15" s="302" t="s">
        <v>50</v>
      </c>
      <c r="K15" s="276" t="s">
        <v>139</v>
      </c>
      <c r="L15" s="299">
        <v>11</v>
      </c>
      <c r="M15" s="300">
        <v>266.4</v>
      </c>
      <c r="N15" s="300">
        <v>225.01</v>
      </c>
      <c r="O15" s="300">
        <v>1435.89</v>
      </c>
      <c r="P15" s="300">
        <v>1</v>
      </c>
      <c r="Q15" s="300"/>
      <c r="R15" s="300" t="s">
        <v>14</v>
      </c>
      <c r="S15" s="300" t="s">
        <v>15</v>
      </c>
      <c r="T15" s="301" t="s">
        <v>195</v>
      </c>
      <c r="U15" s="301" t="s">
        <v>191</v>
      </c>
      <c r="V15" s="301" t="s">
        <v>194</v>
      </c>
    </row>
    <row r="16" spans="1:22" s="151" customFormat="1" ht="24.75" customHeight="1">
      <c r="A16" s="111">
        <v>12</v>
      </c>
      <c r="B16" s="112" t="s">
        <v>52</v>
      </c>
      <c r="C16" s="359"/>
      <c r="D16" s="112" t="s">
        <v>14</v>
      </c>
      <c r="E16" s="112"/>
      <c r="F16" s="112">
        <v>2006</v>
      </c>
      <c r="G16" s="171">
        <v>4461286.58</v>
      </c>
      <c r="H16" s="172"/>
      <c r="I16" s="172">
        <v>3000</v>
      </c>
      <c r="J16" s="302" t="s">
        <v>41</v>
      </c>
      <c r="K16" s="276" t="s">
        <v>138</v>
      </c>
      <c r="L16" s="299">
        <v>12</v>
      </c>
      <c r="M16" s="300">
        <v>587.02</v>
      </c>
      <c r="N16" s="300">
        <v>1049.07</v>
      </c>
      <c r="O16" s="300">
        <v>4836.36</v>
      </c>
      <c r="P16" s="300">
        <v>3</v>
      </c>
      <c r="Q16" s="300" t="s">
        <v>14</v>
      </c>
      <c r="R16" s="300" t="s">
        <v>14</v>
      </c>
      <c r="S16" s="300" t="s">
        <v>15</v>
      </c>
      <c r="T16" s="301" t="s">
        <v>22</v>
      </c>
      <c r="U16" s="301" t="s">
        <v>87</v>
      </c>
      <c r="V16" s="301" t="s">
        <v>192</v>
      </c>
    </row>
    <row r="17" spans="1:22" s="151" customFormat="1" ht="31.5" customHeight="1">
      <c r="A17" s="111">
        <v>13</v>
      </c>
      <c r="B17" s="112" t="s">
        <v>367</v>
      </c>
      <c r="C17" s="359"/>
      <c r="D17" s="112"/>
      <c r="E17" s="112"/>
      <c r="F17" s="112">
        <v>2004</v>
      </c>
      <c r="G17" s="171">
        <v>84595.96</v>
      </c>
      <c r="H17" s="172"/>
      <c r="I17" s="172"/>
      <c r="J17" s="302"/>
      <c r="K17" s="276" t="s">
        <v>164</v>
      </c>
      <c r="L17" s="299">
        <v>19</v>
      </c>
      <c r="M17" s="303"/>
      <c r="N17" s="303"/>
      <c r="O17" s="303"/>
      <c r="P17" s="303"/>
      <c r="Q17" s="303"/>
      <c r="R17" s="303"/>
      <c r="S17" s="303"/>
      <c r="T17" s="304"/>
      <c r="U17" s="304"/>
      <c r="V17" s="304"/>
    </row>
    <row r="18" spans="1:22" s="151" customFormat="1" ht="30" customHeight="1">
      <c r="A18" s="111">
        <v>14</v>
      </c>
      <c r="B18" s="112" t="s">
        <v>53</v>
      </c>
      <c r="C18" s="359" t="s">
        <v>54</v>
      </c>
      <c r="D18" s="112" t="s">
        <v>14</v>
      </c>
      <c r="E18" s="112"/>
      <c r="F18" s="112">
        <v>2008</v>
      </c>
      <c r="G18" s="171">
        <v>336218.96</v>
      </c>
      <c r="H18" s="172"/>
      <c r="I18" s="172"/>
      <c r="J18" s="302"/>
      <c r="K18" s="276" t="s">
        <v>165</v>
      </c>
      <c r="L18" s="299">
        <v>20</v>
      </c>
      <c r="M18" s="303"/>
      <c r="N18" s="303"/>
      <c r="O18" s="303"/>
      <c r="P18" s="303"/>
      <c r="Q18" s="303"/>
      <c r="R18" s="303"/>
      <c r="S18" s="303"/>
      <c r="T18" s="304"/>
      <c r="U18" s="304"/>
      <c r="V18" s="304"/>
    </row>
    <row r="19" spans="1:22" s="151" customFormat="1" ht="30" customHeight="1">
      <c r="A19" s="111">
        <v>15</v>
      </c>
      <c r="B19" s="112" t="s">
        <v>56</v>
      </c>
      <c r="C19" s="359"/>
      <c r="D19" s="112"/>
      <c r="E19" s="112"/>
      <c r="F19" s="112">
        <v>1993</v>
      </c>
      <c r="G19" s="171">
        <v>117372.08</v>
      </c>
      <c r="H19" s="172"/>
      <c r="I19" s="172"/>
      <c r="J19" s="302"/>
      <c r="K19" s="276" t="s">
        <v>55</v>
      </c>
      <c r="L19" s="299">
        <v>21</v>
      </c>
      <c r="M19" s="303"/>
      <c r="N19" s="303"/>
      <c r="O19" s="303"/>
      <c r="P19" s="303"/>
      <c r="Q19" s="303"/>
      <c r="R19" s="303"/>
      <c r="S19" s="303"/>
      <c r="T19" s="392" t="s">
        <v>22</v>
      </c>
      <c r="U19" s="392" t="s">
        <v>87</v>
      </c>
      <c r="V19" s="392" t="s">
        <v>192</v>
      </c>
    </row>
    <row r="20" spans="1:22" s="151" customFormat="1" ht="18" customHeight="1">
      <c r="A20" s="111">
        <v>16</v>
      </c>
      <c r="B20" s="112" t="s">
        <v>57</v>
      </c>
      <c r="C20" s="359"/>
      <c r="D20" s="112"/>
      <c r="E20" s="112"/>
      <c r="F20" s="112">
        <v>1994</v>
      </c>
      <c r="G20" s="171">
        <v>7112.4</v>
      </c>
      <c r="H20" s="172"/>
      <c r="I20" s="172"/>
      <c r="J20" s="305" t="s">
        <v>163</v>
      </c>
      <c r="K20" s="276" t="s">
        <v>171</v>
      </c>
      <c r="L20" s="299">
        <v>22</v>
      </c>
      <c r="M20" s="303"/>
      <c r="N20" s="303"/>
      <c r="O20" s="303"/>
      <c r="P20" s="303"/>
      <c r="Q20" s="303"/>
      <c r="R20" s="303"/>
      <c r="S20" s="303"/>
      <c r="T20" s="393"/>
      <c r="U20" s="393"/>
      <c r="V20" s="393"/>
    </row>
    <row r="21" spans="1:22" s="151" customFormat="1" ht="24.75" customHeight="1">
      <c r="A21" s="111">
        <v>17</v>
      </c>
      <c r="B21" s="112" t="s">
        <v>58</v>
      </c>
      <c r="C21" s="359"/>
      <c r="D21" s="112"/>
      <c r="E21" s="112"/>
      <c r="F21" s="112">
        <v>1994</v>
      </c>
      <c r="G21" s="171">
        <v>392304.49</v>
      </c>
      <c r="H21" s="172"/>
      <c r="I21" s="172"/>
      <c r="J21" s="305" t="s">
        <v>163</v>
      </c>
      <c r="K21" s="276" t="s">
        <v>172</v>
      </c>
      <c r="L21" s="299">
        <v>23</v>
      </c>
      <c r="M21" s="303"/>
      <c r="N21" s="303"/>
      <c r="O21" s="303"/>
      <c r="P21" s="303"/>
      <c r="Q21" s="303"/>
      <c r="R21" s="303"/>
      <c r="S21" s="303"/>
      <c r="T21" s="393" t="s">
        <v>22</v>
      </c>
      <c r="U21" s="393" t="s">
        <v>87</v>
      </c>
      <c r="V21" s="393" t="s">
        <v>192</v>
      </c>
    </row>
    <row r="22" spans="1:22" s="151" customFormat="1" ht="28.5">
      <c r="A22" s="111">
        <v>18</v>
      </c>
      <c r="B22" s="112" t="s">
        <v>56</v>
      </c>
      <c r="C22" s="359"/>
      <c r="D22" s="112"/>
      <c r="E22" s="112"/>
      <c r="F22" s="112">
        <v>1995</v>
      </c>
      <c r="G22" s="171">
        <v>208498.16</v>
      </c>
      <c r="H22" s="172"/>
      <c r="I22" s="172"/>
      <c r="J22" s="302"/>
      <c r="K22" s="276" t="s">
        <v>168</v>
      </c>
      <c r="L22" s="299">
        <v>37</v>
      </c>
      <c r="M22" s="303"/>
      <c r="N22" s="303"/>
      <c r="O22" s="303"/>
      <c r="P22" s="303"/>
      <c r="Q22" s="303"/>
      <c r="R22" s="303"/>
      <c r="S22" s="303"/>
      <c r="T22" s="393" t="s">
        <v>22</v>
      </c>
      <c r="U22" s="393" t="s">
        <v>87</v>
      </c>
      <c r="V22" s="393" t="s">
        <v>192</v>
      </c>
    </row>
    <row r="23" spans="1:22" s="151" customFormat="1" ht="28.5">
      <c r="A23" s="111">
        <v>19</v>
      </c>
      <c r="B23" s="362" t="s">
        <v>264</v>
      </c>
      <c r="C23" s="363"/>
      <c r="D23" s="362" t="s">
        <v>14</v>
      </c>
      <c r="E23" s="362" t="s">
        <v>201</v>
      </c>
      <c r="F23" s="362" t="s">
        <v>204</v>
      </c>
      <c r="G23" s="171">
        <v>67686.09</v>
      </c>
      <c r="H23" s="172"/>
      <c r="I23" s="172"/>
      <c r="J23" s="302"/>
      <c r="K23" s="276" t="s">
        <v>166</v>
      </c>
      <c r="L23" s="299">
        <v>58</v>
      </c>
      <c r="M23" s="301"/>
      <c r="N23" s="304"/>
      <c r="O23" s="304"/>
      <c r="P23" s="304"/>
      <c r="Q23" s="304"/>
      <c r="R23" s="304"/>
      <c r="S23" s="304"/>
      <c r="T23" s="393" t="s">
        <v>17</v>
      </c>
      <c r="U23" s="393" t="s">
        <v>191</v>
      </c>
      <c r="V23" s="393" t="s">
        <v>196</v>
      </c>
    </row>
    <row r="24" spans="1:22" s="151" customFormat="1" ht="31.5" customHeight="1">
      <c r="A24" s="111">
        <v>20</v>
      </c>
      <c r="B24" s="362" t="s">
        <v>265</v>
      </c>
      <c r="C24" s="363"/>
      <c r="D24" s="391" t="s">
        <v>14</v>
      </c>
      <c r="E24" s="391" t="s">
        <v>15</v>
      </c>
      <c r="F24" s="362"/>
      <c r="G24" s="171">
        <v>699772.13</v>
      </c>
      <c r="H24" s="172"/>
      <c r="I24" s="172"/>
      <c r="J24" s="306"/>
      <c r="K24" s="276" t="s">
        <v>150</v>
      </c>
      <c r="L24" s="299">
        <v>59</v>
      </c>
      <c r="M24" s="301"/>
      <c r="N24" s="301"/>
      <c r="O24" s="301"/>
      <c r="P24" s="301"/>
      <c r="Q24" s="301"/>
      <c r="R24" s="301"/>
      <c r="S24" s="301"/>
      <c r="T24" s="393" t="s">
        <v>195</v>
      </c>
      <c r="U24" s="393" t="s">
        <v>191</v>
      </c>
      <c r="V24" s="393" t="s">
        <v>197</v>
      </c>
    </row>
    <row r="25" spans="1:22" s="151" customFormat="1" ht="24.75" customHeight="1">
      <c r="A25" s="111">
        <v>21</v>
      </c>
      <c r="B25" s="112" t="s">
        <v>63</v>
      </c>
      <c r="C25" s="359" t="s">
        <v>54</v>
      </c>
      <c r="D25" s="391" t="s">
        <v>60</v>
      </c>
      <c r="E25" s="391" t="s">
        <v>15</v>
      </c>
      <c r="F25" s="362">
        <v>2009</v>
      </c>
      <c r="G25" s="171">
        <v>3987673.79</v>
      </c>
      <c r="H25" s="172"/>
      <c r="I25" s="172"/>
      <c r="J25" s="306"/>
      <c r="K25" s="276" t="s">
        <v>30</v>
      </c>
      <c r="L25" s="299">
        <v>60</v>
      </c>
      <c r="M25" s="301"/>
      <c r="N25" s="301"/>
      <c r="O25" s="301"/>
      <c r="P25" s="301"/>
      <c r="Q25" s="301"/>
      <c r="R25" s="301"/>
      <c r="S25" s="301"/>
      <c r="T25" s="393" t="s">
        <v>198</v>
      </c>
      <c r="U25" s="393" t="s">
        <v>198</v>
      </c>
      <c r="V25" s="393" t="s">
        <v>199</v>
      </c>
    </row>
    <row r="26" spans="1:22" s="151" customFormat="1" ht="33.75" customHeight="1">
      <c r="A26" s="111">
        <v>22</v>
      </c>
      <c r="B26" s="112" t="s">
        <v>64</v>
      </c>
      <c r="C26" s="359"/>
      <c r="D26" s="391" t="s">
        <v>14</v>
      </c>
      <c r="E26" s="391"/>
      <c r="F26" s="362">
        <v>2010</v>
      </c>
      <c r="G26" s="171">
        <v>50000</v>
      </c>
      <c r="H26" s="172"/>
      <c r="I26" s="172"/>
      <c r="J26" s="306"/>
      <c r="K26" s="276" t="s">
        <v>55</v>
      </c>
      <c r="L26" s="299">
        <v>61</v>
      </c>
      <c r="M26" s="301"/>
      <c r="N26" s="301"/>
      <c r="O26" s="301"/>
      <c r="P26" s="301"/>
      <c r="Q26" s="301"/>
      <c r="R26" s="301"/>
      <c r="S26" s="301"/>
      <c r="T26" s="395"/>
      <c r="U26" s="395"/>
      <c r="V26" s="395"/>
    </row>
    <row r="27" spans="1:22" s="151" customFormat="1" ht="24.75" customHeight="1">
      <c r="A27" s="111">
        <v>23</v>
      </c>
      <c r="B27" s="112" t="s">
        <v>463</v>
      </c>
      <c r="C27" s="359"/>
      <c r="D27" s="260" t="s">
        <v>14</v>
      </c>
      <c r="E27" s="391"/>
      <c r="F27" s="112">
        <v>2010</v>
      </c>
      <c r="G27" s="171">
        <v>20000</v>
      </c>
      <c r="H27" s="172"/>
      <c r="I27" s="172"/>
      <c r="J27" s="302"/>
      <c r="K27" s="276" t="s">
        <v>151</v>
      </c>
      <c r="L27" s="299">
        <v>62</v>
      </c>
      <c r="M27" s="301"/>
      <c r="N27" s="304"/>
      <c r="O27" s="304"/>
      <c r="P27" s="304"/>
      <c r="Q27" s="304"/>
      <c r="R27" s="304"/>
      <c r="S27" s="304"/>
      <c r="T27" s="394"/>
      <c r="U27" s="394"/>
      <c r="V27" s="394"/>
    </row>
    <row r="28" spans="1:22" s="151" customFormat="1" ht="24.75" customHeight="1">
      <c r="A28" s="111">
        <v>24</v>
      </c>
      <c r="B28" s="112" t="s">
        <v>190</v>
      </c>
      <c r="C28" s="359"/>
      <c r="D28" s="260" t="s">
        <v>14</v>
      </c>
      <c r="E28" s="391" t="s">
        <v>15</v>
      </c>
      <c r="F28" s="112">
        <v>2010</v>
      </c>
      <c r="G28" s="171">
        <f>159000+10500</f>
        <v>169500</v>
      </c>
      <c r="H28" s="172"/>
      <c r="I28" s="172"/>
      <c r="J28" s="306"/>
      <c r="K28" s="276" t="s">
        <v>189</v>
      </c>
      <c r="L28" s="299">
        <v>63</v>
      </c>
      <c r="M28" s="301"/>
      <c r="N28" s="301"/>
      <c r="O28" s="301"/>
      <c r="P28" s="301"/>
      <c r="Q28" s="301"/>
      <c r="R28" s="301"/>
      <c r="S28" s="301"/>
      <c r="T28" s="393" t="s">
        <v>22</v>
      </c>
      <c r="U28" s="393" t="s">
        <v>191</v>
      </c>
      <c r="V28" s="393" t="s">
        <v>197</v>
      </c>
    </row>
    <row r="29" spans="1:22" s="151" customFormat="1" ht="30" customHeight="1">
      <c r="A29" s="111">
        <v>25</v>
      </c>
      <c r="B29" s="362" t="s">
        <v>219</v>
      </c>
      <c r="C29" s="359"/>
      <c r="D29" s="260"/>
      <c r="E29" s="391"/>
      <c r="F29" s="112">
        <v>2014</v>
      </c>
      <c r="G29" s="171">
        <v>10699.77</v>
      </c>
      <c r="H29" s="172"/>
      <c r="I29" s="172"/>
      <c r="J29" s="306"/>
      <c r="K29" s="276" t="s">
        <v>167</v>
      </c>
      <c r="L29" s="299">
        <v>67</v>
      </c>
      <c r="M29" s="301"/>
      <c r="N29" s="301"/>
      <c r="O29" s="301"/>
      <c r="P29" s="301"/>
      <c r="Q29" s="301"/>
      <c r="R29" s="301"/>
      <c r="S29" s="301"/>
      <c r="T29" s="393"/>
      <c r="U29" s="393"/>
      <c r="V29" s="393"/>
    </row>
    <row r="30" spans="1:22" s="151" customFormat="1" ht="45" customHeight="1">
      <c r="A30" s="111">
        <v>26</v>
      </c>
      <c r="B30" s="362" t="s">
        <v>464</v>
      </c>
      <c r="C30" s="359"/>
      <c r="D30" s="260"/>
      <c r="E30" s="391"/>
      <c r="F30" s="112">
        <v>2014</v>
      </c>
      <c r="G30" s="171">
        <v>899171.56</v>
      </c>
      <c r="H30" s="364"/>
      <c r="I30" s="172"/>
      <c r="J30" s="306"/>
      <c r="K30" s="276" t="s">
        <v>165</v>
      </c>
      <c r="L30" s="299">
        <v>70</v>
      </c>
      <c r="M30" s="301"/>
      <c r="N30" s="301"/>
      <c r="O30" s="301"/>
      <c r="P30" s="301"/>
      <c r="Q30" s="301"/>
      <c r="R30" s="301"/>
      <c r="S30" s="301"/>
      <c r="T30" s="393"/>
      <c r="U30" s="393"/>
      <c r="V30" s="393"/>
    </row>
    <row r="31" spans="1:22" s="151" customFormat="1" ht="24.75" customHeight="1">
      <c r="A31" s="111">
        <v>27</v>
      </c>
      <c r="B31" s="362" t="s">
        <v>221</v>
      </c>
      <c r="C31" s="359"/>
      <c r="D31" s="260" t="s">
        <v>14</v>
      </c>
      <c r="E31" s="391" t="s">
        <v>15</v>
      </c>
      <c r="F31" s="112">
        <v>2014</v>
      </c>
      <c r="G31" s="171">
        <v>42877.8</v>
      </c>
      <c r="H31" s="172"/>
      <c r="I31" s="172"/>
      <c r="J31" s="306"/>
      <c r="K31" s="276" t="s">
        <v>165</v>
      </c>
      <c r="L31" s="299">
        <v>71</v>
      </c>
      <c r="M31" s="301"/>
      <c r="N31" s="301"/>
      <c r="O31" s="301"/>
      <c r="P31" s="301"/>
      <c r="Q31" s="301"/>
      <c r="R31" s="301"/>
      <c r="S31" s="301"/>
      <c r="T31" s="393" t="s">
        <v>38</v>
      </c>
      <c r="U31" s="393" t="s">
        <v>39</v>
      </c>
      <c r="V31" s="393" t="s">
        <v>24</v>
      </c>
    </row>
    <row r="32" spans="1:22" s="151" customFormat="1" ht="35.25" customHeight="1">
      <c r="A32" s="111">
        <v>28</v>
      </c>
      <c r="B32" s="362" t="s">
        <v>222</v>
      </c>
      <c r="C32" s="359"/>
      <c r="D32" s="260" t="s">
        <v>14</v>
      </c>
      <c r="E32" s="391" t="s">
        <v>15</v>
      </c>
      <c r="F32" s="112">
        <v>2013</v>
      </c>
      <c r="G32" s="171">
        <v>488150.25</v>
      </c>
      <c r="H32" s="172"/>
      <c r="I32" s="172"/>
      <c r="J32" s="306"/>
      <c r="K32" s="276" t="s">
        <v>165</v>
      </c>
      <c r="L32" s="299">
        <v>72</v>
      </c>
      <c r="M32" s="301"/>
      <c r="N32" s="301"/>
      <c r="O32" s="301"/>
      <c r="P32" s="301"/>
      <c r="Q32" s="301"/>
      <c r="R32" s="301"/>
      <c r="S32" s="301"/>
      <c r="T32" s="393" t="s">
        <v>38</v>
      </c>
      <c r="U32" s="393" t="s">
        <v>87</v>
      </c>
      <c r="V32" s="393" t="s">
        <v>192</v>
      </c>
    </row>
    <row r="33" spans="1:22" s="151" customFormat="1" ht="24.75" customHeight="1">
      <c r="A33" s="111">
        <v>29</v>
      </c>
      <c r="B33" s="362" t="s">
        <v>266</v>
      </c>
      <c r="C33" s="359" t="s">
        <v>13</v>
      </c>
      <c r="D33" s="260" t="s">
        <v>14</v>
      </c>
      <c r="E33" s="260" t="s">
        <v>15</v>
      </c>
      <c r="F33" s="112">
        <v>2014</v>
      </c>
      <c r="G33" s="171">
        <v>350000</v>
      </c>
      <c r="H33" s="396"/>
      <c r="I33" s="172"/>
      <c r="J33" s="306"/>
      <c r="K33" s="276" t="s">
        <v>169</v>
      </c>
      <c r="L33" s="299">
        <v>74</v>
      </c>
      <c r="M33" s="301"/>
      <c r="N33" s="301"/>
      <c r="O33" s="301"/>
      <c r="P33" s="301"/>
      <c r="Q33" s="301"/>
      <c r="R33" s="301"/>
      <c r="S33" s="301"/>
      <c r="T33" s="393" t="s">
        <v>38</v>
      </c>
      <c r="U33" s="393" t="s">
        <v>87</v>
      </c>
      <c r="V33" s="393" t="s">
        <v>197</v>
      </c>
    </row>
    <row r="34" spans="1:22" s="151" customFormat="1" ht="31.5" customHeight="1">
      <c r="A34" s="111">
        <v>30</v>
      </c>
      <c r="B34" s="362" t="s">
        <v>368</v>
      </c>
      <c r="C34" s="365"/>
      <c r="D34" s="112"/>
      <c r="E34" s="112"/>
      <c r="F34" s="112">
        <v>2013</v>
      </c>
      <c r="G34" s="366">
        <v>14000</v>
      </c>
      <c r="H34" s="397"/>
      <c r="I34" s="396"/>
      <c r="J34" s="305"/>
      <c r="K34" s="276" t="s">
        <v>255</v>
      </c>
      <c r="L34" s="299">
        <v>76</v>
      </c>
      <c r="M34" s="301"/>
      <c r="N34" s="398"/>
      <c r="O34" s="398"/>
      <c r="P34" s="398"/>
      <c r="Q34" s="398"/>
      <c r="R34" s="398"/>
      <c r="S34" s="398"/>
      <c r="T34" s="399"/>
      <c r="U34" s="399"/>
      <c r="V34" s="399"/>
    </row>
    <row r="35" spans="1:22" s="151" customFormat="1" ht="32.25" customHeight="1">
      <c r="A35" s="111">
        <v>31</v>
      </c>
      <c r="B35" s="362" t="s">
        <v>369</v>
      </c>
      <c r="C35" s="365"/>
      <c r="D35" s="112"/>
      <c r="E35" s="112"/>
      <c r="F35" s="112"/>
      <c r="G35" s="366">
        <v>6100</v>
      </c>
      <c r="H35" s="397"/>
      <c r="I35" s="396"/>
      <c r="J35" s="305"/>
      <c r="K35" s="276" t="s">
        <v>267</v>
      </c>
      <c r="L35" s="299">
        <v>77</v>
      </c>
      <c r="M35" s="301"/>
      <c r="N35" s="398"/>
      <c r="O35" s="398"/>
      <c r="P35" s="398"/>
      <c r="Q35" s="398"/>
      <c r="R35" s="398"/>
      <c r="S35" s="398"/>
      <c r="T35" s="399"/>
      <c r="U35" s="399"/>
      <c r="V35" s="399"/>
    </row>
    <row r="36" spans="1:22" s="151" customFormat="1" ht="28.5">
      <c r="A36" s="111">
        <v>32</v>
      </c>
      <c r="B36" s="362" t="s">
        <v>372</v>
      </c>
      <c r="C36" s="365"/>
      <c r="D36" s="156"/>
      <c r="E36" s="156"/>
      <c r="F36" s="112"/>
      <c r="G36" s="366">
        <v>200000</v>
      </c>
      <c r="H36" s="397"/>
      <c r="I36" s="396"/>
      <c r="J36" s="307"/>
      <c r="K36" s="308" t="s">
        <v>218</v>
      </c>
      <c r="L36" s="299">
        <v>80</v>
      </c>
      <c r="M36" s="309"/>
      <c r="N36" s="400"/>
      <c r="O36" s="400"/>
      <c r="P36" s="400"/>
      <c r="Q36" s="400"/>
      <c r="R36" s="400"/>
      <c r="S36" s="400"/>
      <c r="T36" s="401"/>
      <c r="U36" s="401"/>
      <c r="V36" s="401"/>
    </row>
    <row r="37" spans="1:22" s="151" customFormat="1" ht="28.5">
      <c r="A37" s="111">
        <v>33</v>
      </c>
      <c r="B37" s="362" t="s">
        <v>374</v>
      </c>
      <c r="C37" s="365"/>
      <c r="D37" s="156"/>
      <c r="E37" s="156"/>
      <c r="F37" s="112"/>
      <c r="G37" s="366">
        <v>190000</v>
      </c>
      <c r="H37" s="397"/>
      <c r="I37" s="396"/>
      <c r="J37" s="307"/>
      <c r="K37" s="308" t="s">
        <v>370</v>
      </c>
      <c r="L37" s="299">
        <v>81</v>
      </c>
      <c r="M37" s="309"/>
      <c r="N37" s="400"/>
      <c r="O37" s="400"/>
      <c r="P37" s="400"/>
      <c r="Q37" s="400"/>
      <c r="R37" s="400"/>
      <c r="S37" s="400"/>
      <c r="T37" s="401"/>
      <c r="U37" s="401"/>
      <c r="V37" s="401"/>
    </row>
    <row r="38" spans="1:22" s="151" customFormat="1" ht="33" customHeight="1">
      <c r="A38" s="111">
        <v>34</v>
      </c>
      <c r="B38" s="362" t="s">
        <v>465</v>
      </c>
      <c r="C38" s="365"/>
      <c r="D38" s="112" t="s">
        <v>14</v>
      </c>
      <c r="E38" s="156"/>
      <c r="F38" s="112">
        <v>2017</v>
      </c>
      <c r="G38" s="366">
        <v>77699.92</v>
      </c>
      <c r="H38" s="397"/>
      <c r="I38" s="396"/>
      <c r="J38" s="307"/>
      <c r="K38" s="308" t="s">
        <v>371</v>
      </c>
      <c r="L38" s="299">
        <v>82</v>
      </c>
      <c r="M38" s="309"/>
      <c r="N38" s="400"/>
      <c r="O38" s="400"/>
      <c r="P38" s="400"/>
      <c r="Q38" s="400"/>
      <c r="R38" s="400"/>
      <c r="S38" s="400"/>
      <c r="T38" s="401"/>
      <c r="U38" s="401"/>
      <c r="V38" s="401"/>
    </row>
    <row r="39" spans="1:22" s="151" customFormat="1" ht="28.5">
      <c r="A39" s="111">
        <v>35</v>
      </c>
      <c r="B39" s="362" t="s">
        <v>466</v>
      </c>
      <c r="C39" s="365"/>
      <c r="D39" s="112" t="s">
        <v>14</v>
      </c>
      <c r="E39" s="156"/>
      <c r="F39" s="112">
        <v>2017</v>
      </c>
      <c r="G39" s="366">
        <f>100000+64269.49</f>
        <v>164269.49</v>
      </c>
      <c r="H39" s="397"/>
      <c r="I39" s="396"/>
      <c r="J39" s="307"/>
      <c r="K39" s="308" t="s">
        <v>373</v>
      </c>
      <c r="L39" s="299">
        <v>83</v>
      </c>
      <c r="M39" s="309"/>
      <c r="N39" s="400"/>
      <c r="O39" s="400"/>
      <c r="P39" s="400"/>
      <c r="Q39" s="400"/>
      <c r="R39" s="400"/>
      <c r="S39" s="400"/>
      <c r="T39" s="401"/>
      <c r="U39" s="401"/>
      <c r="V39" s="401"/>
    </row>
    <row r="40" spans="1:22" s="151" customFormat="1" ht="27.75">
      <c r="A40" s="111">
        <v>36</v>
      </c>
      <c r="B40" s="112" t="s">
        <v>467</v>
      </c>
      <c r="C40" s="367"/>
      <c r="D40" s="112" t="s">
        <v>14</v>
      </c>
      <c r="E40" s="156"/>
      <c r="F40" s="112">
        <v>2018</v>
      </c>
      <c r="G40" s="171">
        <v>30000</v>
      </c>
      <c r="H40" s="396"/>
      <c r="I40" s="396"/>
      <c r="J40" s="307"/>
      <c r="K40" s="308" t="s">
        <v>375</v>
      </c>
      <c r="L40" s="299">
        <v>84</v>
      </c>
      <c r="M40" s="309"/>
      <c r="N40" s="400"/>
      <c r="O40" s="400"/>
      <c r="P40" s="400"/>
      <c r="Q40" s="400"/>
      <c r="R40" s="400"/>
      <c r="S40" s="400"/>
      <c r="T40" s="402" t="s">
        <v>198</v>
      </c>
      <c r="U40" s="402" t="s">
        <v>31</v>
      </c>
      <c r="V40" s="402" t="s">
        <v>506</v>
      </c>
    </row>
    <row r="41" spans="1:22" s="151" customFormat="1" ht="33" customHeight="1">
      <c r="A41" s="111">
        <v>37</v>
      </c>
      <c r="B41" s="112" t="s">
        <v>468</v>
      </c>
      <c r="C41" s="367"/>
      <c r="D41" s="156"/>
      <c r="E41" s="156"/>
      <c r="F41" s="112" t="s">
        <v>469</v>
      </c>
      <c r="G41" s="171">
        <v>3940223.41</v>
      </c>
      <c r="H41" s="396"/>
      <c r="I41" s="396"/>
      <c r="J41" s="310"/>
      <c r="K41" s="275" t="s">
        <v>170</v>
      </c>
      <c r="L41" s="299">
        <v>85</v>
      </c>
      <c r="M41" s="309"/>
      <c r="N41" s="403"/>
      <c r="O41" s="403"/>
      <c r="P41" s="403"/>
      <c r="Q41" s="403"/>
      <c r="R41" s="403"/>
      <c r="S41" s="403"/>
      <c r="T41" s="404"/>
      <c r="U41" s="404"/>
      <c r="V41" s="404"/>
    </row>
    <row r="42" spans="1:22" s="151" customFormat="1" ht="28.5">
      <c r="A42" s="111">
        <v>38</v>
      </c>
      <c r="B42" s="112" t="s">
        <v>470</v>
      </c>
      <c r="C42" s="367"/>
      <c r="D42" s="156"/>
      <c r="E42" s="156"/>
      <c r="F42" s="112"/>
      <c r="G42" s="171">
        <v>50000</v>
      </c>
      <c r="H42" s="396"/>
      <c r="I42" s="396"/>
      <c r="J42" s="310"/>
      <c r="K42" s="275" t="s">
        <v>416</v>
      </c>
      <c r="L42" s="299">
        <v>86</v>
      </c>
      <c r="M42" s="309"/>
      <c r="N42" s="403"/>
      <c r="O42" s="403"/>
      <c r="P42" s="403"/>
      <c r="Q42" s="403"/>
      <c r="R42" s="403"/>
      <c r="S42" s="403"/>
      <c r="T42" s="403"/>
      <c r="U42" s="403"/>
      <c r="V42" s="403"/>
    </row>
    <row r="43" spans="1:22" ht="35.25" customHeight="1">
      <c r="A43" s="451" t="s">
        <v>65</v>
      </c>
      <c r="B43" s="451"/>
      <c r="C43" s="451"/>
      <c r="D43" s="451"/>
      <c r="E43" s="451"/>
      <c r="F43" s="462"/>
      <c r="G43" s="296">
        <f>SUM(G5:G42)</f>
        <v>18028262.32</v>
      </c>
      <c r="H43" s="296">
        <f>SUM(H5:H42)</f>
        <v>6547110</v>
      </c>
      <c r="I43" s="180"/>
      <c r="J43" s="116"/>
      <c r="K43" s="95"/>
      <c r="L43" s="32"/>
      <c r="M43" s="44"/>
      <c r="N43" s="95"/>
      <c r="O43" s="95"/>
      <c r="P43" s="95"/>
      <c r="Q43" s="95"/>
      <c r="R43" s="95"/>
      <c r="S43" s="95"/>
      <c r="T43" s="95"/>
      <c r="U43" s="95"/>
      <c r="V43" s="170"/>
    </row>
    <row r="44" spans="1:22" ht="27" customHeight="1">
      <c r="A44" s="463" t="s">
        <v>400</v>
      </c>
      <c r="B44" s="463"/>
      <c r="C44" s="463"/>
      <c r="D44" s="385"/>
      <c r="E44" s="385"/>
      <c r="F44" s="385"/>
      <c r="G44" s="238"/>
      <c r="H44" s="239"/>
      <c r="I44" s="27"/>
      <c r="J44" s="385"/>
      <c r="K44" s="385"/>
      <c r="L44" s="385"/>
      <c r="M44" s="385"/>
      <c r="N44" s="385"/>
      <c r="O44" s="385"/>
      <c r="P44" s="385"/>
      <c r="Q44" s="385"/>
      <c r="R44" s="385"/>
      <c r="S44" s="385"/>
      <c r="T44" s="385"/>
      <c r="U44" s="385"/>
      <c r="V44" s="385"/>
    </row>
    <row r="45" spans="1:22" ht="38.25" customHeight="1">
      <c r="A45" s="243">
        <v>1</v>
      </c>
      <c r="B45" s="329" t="s">
        <v>85</v>
      </c>
      <c r="C45" s="258" t="s">
        <v>47</v>
      </c>
      <c r="D45" s="257" t="s">
        <v>14</v>
      </c>
      <c r="E45" s="257" t="s">
        <v>15</v>
      </c>
      <c r="F45" s="257">
        <v>1960</v>
      </c>
      <c r="H45" s="240">
        <f>PRODUCT(I45,N45)</f>
        <v>4389000</v>
      </c>
      <c r="I45" s="147">
        <v>2200</v>
      </c>
      <c r="J45" s="262" t="s">
        <v>86</v>
      </c>
      <c r="K45" s="263" t="s">
        <v>55</v>
      </c>
      <c r="L45" s="256">
        <v>1</v>
      </c>
      <c r="M45" s="264">
        <v>1023.92</v>
      </c>
      <c r="N45" s="264">
        <v>1995</v>
      </c>
      <c r="O45" s="264">
        <v>9429</v>
      </c>
      <c r="P45" s="264">
        <v>3</v>
      </c>
      <c r="Q45" s="264" t="s">
        <v>14</v>
      </c>
      <c r="R45" s="264" t="s">
        <v>14</v>
      </c>
      <c r="S45" s="264" t="s">
        <v>15</v>
      </c>
      <c r="T45" s="261" t="s">
        <v>17</v>
      </c>
      <c r="U45" s="261" t="s">
        <v>87</v>
      </c>
      <c r="V45" s="261" t="s">
        <v>88</v>
      </c>
    </row>
    <row r="46" spans="1:22" ht="33" customHeight="1">
      <c r="A46" s="243">
        <v>2</v>
      </c>
      <c r="B46" s="330" t="s">
        <v>89</v>
      </c>
      <c r="C46" s="259"/>
      <c r="D46" s="260" t="s">
        <v>14</v>
      </c>
      <c r="E46" s="260" t="s">
        <v>15</v>
      </c>
      <c r="F46" s="260">
        <v>2013</v>
      </c>
      <c r="G46" s="144"/>
      <c r="H46" s="142">
        <v>21600</v>
      </c>
      <c r="I46" s="175"/>
      <c r="J46" s="265"/>
      <c r="K46" s="266" t="s">
        <v>90</v>
      </c>
      <c r="L46" s="256">
        <v>2</v>
      </c>
      <c r="M46" s="264"/>
      <c r="N46" s="267"/>
      <c r="O46" s="267"/>
      <c r="P46" s="267"/>
      <c r="Q46" s="267"/>
      <c r="R46" s="267"/>
      <c r="S46" s="267"/>
      <c r="T46" s="261"/>
      <c r="U46" s="261"/>
      <c r="V46" s="268"/>
    </row>
    <row r="47" spans="1:22" ht="30" customHeight="1">
      <c r="A47" s="243">
        <v>3</v>
      </c>
      <c r="B47" s="330" t="s">
        <v>181</v>
      </c>
      <c r="C47" s="259"/>
      <c r="D47" s="260" t="s">
        <v>14</v>
      </c>
      <c r="E47" s="260" t="s">
        <v>15</v>
      </c>
      <c r="F47" s="260"/>
      <c r="G47" s="144"/>
      <c r="H47" s="148">
        <v>35000</v>
      </c>
      <c r="I47" s="176"/>
      <c r="J47" s="265"/>
      <c r="K47" s="266" t="s">
        <v>180</v>
      </c>
      <c r="L47" s="256">
        <v>3</v>
      </c>
      <c r="M47" s="264"/>
      <c r="N47" s="267"/>
      <c r="O47" s="267"/>
      <c r="P47" s="267"/>
      <c r="Q47" s="267"/>
      <c r="R47" s="267"/>
      <c r="S47" s="267"/>
      <c r="T47" s="261"/>
      <c r="U47" s="261"/>
      <c r="V47" s="261"/>
    </row>
    <row r="48" spans="1:22" ht="35.25" customHeight="1">
      <c r="A48" s="464" t="s">
        <v>65</v>
      </c>
      <c r="B48" s="464"/>
      <c r="C48" s="464"/>
      <c r="D48" s="464"/>
      <c r="E48" s="464"/>
      <c r="F48" s="464"/>
      <c r="G48" s="40"/>
      <c r="H48" s="41">
        <f>SUM(H45:H47)</f>
        <v>4445600</v>
      </c>
      <c r="I48" s="177"/>
      <c r="J48" s="42"/>
      <c r="K48" s="43"/>
      <c r="L48" s="32"/>
      <c r="M48" s="44"/>
      <c r="N48" s="43"/>
      <c r="O48" s="43"/>
      <c r="P48" s="43"/>
      <c r="Q48" s="43"/>
      <c r="R48" s="43"/>
      <c r="S48" s="43"/>
      <c r="T48" s="43"/>
      <c r="U48" s="43"/>
      <c r="V48" s="51"/>
    </row>
    <row r="49" spans="1:22" ht="27" customHeight="1">
      <c r="A49" s="463" t="s">
        <v>92</v>
      </c>
      <c r="B49" s="463"/>
      <c r="C49" s="463"/>
      <c r="D49" s="385"/>
      <c r="E49" s="385"/>
      <c r="F49" s="385"/>
      <c r="G49" s="385"/>
      <c r="H49" s="27"/>
      <c r="I49" s="27"/>
      <c r="J49" s="385"/>
      <c r="K49" s="385"/>
      <c r="L49" s="385"/>
      <c r="M49" s="385"/>
      <c r="N49" s="385"/>
      <c r="O49" s="385"/>
      <c r="P49" s="385"/>
      <c r="Q49" s="385"/>
      <c r="R49" s="385"/>
      <c r="S49" s="385"/>
      <c r="T49" s="385"/>
      <c r="U49" s="385"/>
      <c r="V49" s="385"/>
    </row>
    <row r="50" spans="1:22" s="6" customFormat="1" ht="36" customHeight="1">
      <c r="A50" s="465" t="s">
        <v>95</v>
      </c>
      <c r="B50" s="466"/>
      <c r="C50" s="466"/>
      <c r="D50" s="466"/>
      <c r="E50" s="466"/>
      <c r="F50" s="466"/>
      <c r="G50" s="467"/>
      <c r="H50" s="33"/>
      <c r="I50" s="33"/>
      <c r="J50" s="34"/>
      <c r="K50" s="86" t="s">
        <v>130</v>
      </c>
      <c r="L50" s="198">
        <v>1</v>
      </c>
      <c r="M50" s="34"/>
      <c r="N50" s="25"/>
      <c r="O50" s="25"/>
      <c r="P50" s="25"/>
      <c r="Q50" s="25"/>
      <c r="R50" s="25"/>
      <c r="S50" s="25"/>
      <c r="T50" s="25"/>
      <c r="U50" s="25"/>
      <c r="V50" s="25"/>
    </row>
    <row r="51" spans="1:22" ht="32.25" customHeight="1">
      <c r="A51" s="471" t="s">
        <v>96</v>
      </c>
      <c r="B51" s="472"/>
      <c r="C51" s="472"/>
      <c r="D51" s="36"/>
      <c r="E51" s="36"/>
      <c r="F51" s="48"/>
      <c r="G51" s="48"/>
      <c r="H51" s="35"/>
      <c r="I51" s="35"/>
      <c r="J51" s="36"/>
      <c r="K51" s="36"/>
      <c r="L51" s="36"/>
      <c r="M51" s="36"/>
      <c r="N51" s="380"/>
      <c r="O51" s="380"/>
      <c r="P51" s="380"/>
      <c r="Q51" s="380"/>
      <c r="R51" s="380"/>
      <c r="S51" s="380"/>
      <c r="T51" s="380"/>
      <c r="U51" s="380"/>
      <c r="V51" s="380"/>
    </row>
    <row r="52" spans="1:22" s="6" customFormat="1" ht="70.5" customHeight="1">
      <c r="A52" s="243">
        <v>1</v>
      </c>
      <c r="B52" s="473" t="s">
        <v>384</v>
      </c>
      <c r="C52" s="474"/>
      <c r="D52" s="474"/>
      <c r="E52" s="131"/>
      <c r="F52" s="131"/>
      <c r="G52" s="52"/>
      <c r="H52" s="46"/>
      <c r="I52" s="178"/>
      <c r="J52" s="47" t="s">
        <v>99</v>
      </c>
      <c r="K52" s="45" t="s">
        <v>97</v>
      </c>
      <c r="L52" s="198">
        <v>1</v>
      </c>
      <c r="M52" s="130"/>
      <c r="N52" s="52"/>
      <c r="O52" s="52"/>
      <c r="P52" s="52"/>
      <c r="Q52" s="52"/>
      <c r="R52" s="52"/>
      <c r="S52" s="52"/>
      <c r="T52" s="86"/>
      <c r="U52" s="86"/>
      <c r="V52" s="86"/>
    </row>
    <row r="53" spans="1:22" ht="27" customHeight="1">
      <c r="A53" s="475" t="s">
        <v>100</v>
      </c>
      <c r="B53" s="475"/>
      <c r="C53" s="475"/>
      <c r="D53" s="389"/>
      <c r="E53" s="389"/>
      <c r="F53" s="389"/>
      <c r="G53" s="389"/>
      <c r="H53" s="37"/>
      <c r="I53" s="37"/>
      <c r="J53" s="389"/>
      <c r="K53" s="389"/>
      <c r="L53" s="389"/>
      <c r="M53" s="389"/>
      <c r="N53" s="38"/>
      <c r="O53" s="38"/>
      <c r="P53" s="38"/>
      <c r="Q53" s="38"/>
      <c r="R53" s="38"/>
      <c r="S53" s="38"/>
      <c r="T53" s="38"/>
      <c r="U53" s="38"/>
      <c r="V53" s="38"/>
    </row>
    <row r="54" spans="1:22" s="405" customFormat="1" ht="42.75" customHeight="1">
      <c r="A54" s="243">
        <v>1</v>
      </c>
      <c r="B54" s="70" t="s">
        <v>103</v>
      </c>
      <c r="C54" s="39" t="s">
        <v>104</v>
      </c>
      <c r="D54" s="28" t="s">
        <v>105</v>
      </c>
      <c r="E54" s="28" t="s">
        <v>94</v>
      </c>
      <c r="F54" s="28">
        <v>1975</v>
      </c>
      <c r="G54" s="31"/>
      <c r="H54" s="240">
        <f>PRODUCT(I54,N54)</f>
        <v>1122213</v>
      </c>
      <c r="I54" s="197">
        <v>2900</v>
      </c>
      <c r="J54" s="244" t="s">
        <v>106</v>
      </c>
      <c r="K54" s="245" t="s">
        <v>101</v>
      </c>
      <c r="L54" s="198">
        <v>1</v>
      </c>
      <c r="M54" s="249">
        <v>368.6</v>
      </c>
      <c r="N54" s="249">
        <v>386.97</v>
      </c>
      <c r="O54" s="249">
        <v>1590</v>
      </c>
      <c r="P54" s="249">
        <v>2</v>
      </c>
      <c r="Q54" s="249" t="s">
        <v>14</v>
      </c>
      <c r="R54" s="249" t="s">
        <v>14</v>
      </c>
      <c r="S54" s="249" t="s">
        <v>15</v>
      </c>
      <c r="T54" s="243" t="s">
        <v>107</v>
      </c>
      <c r="U54" s="243" t="s">
        <v>108</v>
      </c>
      <c r="V54" s="243" t="s">
        <v>109</v>
      </c>
    </row>
    <row r="55" spans="1:22" ht="24" customHeight="1">
      <c r="A55" s="464" t="s">
        <v>65</v>
      </c>
      <c r="B55" s="464"/>
      <c r="C55" s="464"/>
      <c r="D55" s="464"/>
      <c r="E55" s="464"/>
      <c r="F55" s="464"/>
      <c r="G55" s="40"/>
      <c r="H55" s="41">
        <f>SUM(H54)</f>
        <v>1122213</v>
      </c>
      <c r="I55" s="177"/>
      <c r="J55" s="42"/>
      <c r="K55" s="43"/>
      <c r="L55" s="32"/>
      <c r="M55" s="44"/>
      <c r="N55" s="43"/>
      <c r="O55" s="43"/>
      <c r="P55" s="43"/>
      <c r="Q55" s="43"/>
      <c r="R55" s="43"/>
      <c r="S55" s="43"/>
      <c r="T55" s="43"/>
      <c r="U55" s="43"/>
      <c r="V55" s="51"/>
    </row>
    <row r="56" spans="1:22" ht="27" customHeight="1">
      <c r="A56" s="463" t="s">
        <v>133</v>
      </c>
      <c r="B56" s="463"/>
      <c r="C56" s="463"/>
      <c r="D56" s="385"/>
      <c r="E56" s="385"/>
      <c r="F56" s="385"/>
      <c r="G56" s="385"/>
      <c r="H56" s="27"/>
      <c r="I56" s="27"/>
      <c r="J56" s="385"/>
      <c r="K56" s="193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</row>
    <row r="57" spans="1:22" ht="102" customHeight="1">
      <c r="A57" s="243">
        <v>1</v>
      </c>
      <c r="B57" s="70" t="s">
        <v>111</v>
      </c>
      <c r="C57" s="39" t="s">
        <v>112</v>
      </c>
      <c r="D57" s="28" t="s">
        <v>105</v>
      </c>
      <c r="E57" s="28" t="s">
        <v>94</v>
      </c>
      <c r="F57" s="28">
        <v>1925</v>
      </c>
      <c r="H57" s="240">
        <f>PRODUCT(I57,N57)</f>
        <v>1176000</v>
      </c>
      <c r="I57" s="179">
        <v>2100</v>
      </c>
      <c r="J57" s="93" t="s">
        <v>435</v>
      </c>
      <c r="K57" s="406" t="s">
        <v>155</v>
      </c>
      <c r="L57" s="242">
        <v>1</v>
      </c>
      <c r="M57" s="29">
        <v>395</v>
      </c>
      <c r="N57" s="29">
        <v>560</v>
      </c>
      <c r="O57" s="29">
        <v>2090</v>
      </c>
      <c r="P57" s="29">
        <v>3</v>
      </c>
      <c r="Q57" s="29" t="s">
        <v>113</v>
      </c>
      <c r="R57" s="29" t="s">
        <v>14</v>
      </c>
      <c r="S57" s="29" t="s">
        <v>15</v>
      </c>
      <c r="T57" s="85" t="s">
        <v>156</v>
      </c>
      <c r="U57" s="85" t="s">
        <v>157</v>
      </c>
      <c r="V57" s="85" t="s">
        <v>376</v>
      </c>
    </row>
    <row r="58" spans="1:22" ht="23.25" customHeight="1">
      <c r="A58" s="464" t="s">
        <v>65</v>
      </c>
      <c r="B58" s="464"/>
      <c r="C58" s="464"/>
      <c r="D58" s="464"/>
      <c r="E58" s="464"/>
      <c r="F58" s="464"/>
      <c r="G58" s="40"/>
      <c r="H58" s="41">
        <f>SUM(H57)</f>
        <v>1176000</v>
      </c>
      <c r="I58" s="177"/>
      <c r="J58" s="42"/>
      <c r="K58" s="95"/>
      <c r="L58" s="32"/>
      <c r="M58" s="44"/>
      <c r="N58" s="43"/>
      <c r="O58" s="43"/>
      <c r="P58" s="43"/>
      <c r="Q58" s="43"/>
      <c r="R58" s="43"/>
      <c r="S58" s="43"/>
      <c r="T58" s="43"/>
      <c r="U58" s="43"/>
      <c r="V58" s="51"/>
    </row>
    <row r="59" spans="1:22" ht="27" customHeight="1">
      <c r="A59" s="463" t="s">
        <v>134</v>
      </c>
      <c r="B59" s="463"/>
      <c r="C59" s="463"/>
      <c r="D59" s="385"/>
      <c r="E59" s="385"/>
      <c r="F59" s="385"/>
      <c r="G59" s="385"/>
      <c r="H59" s="27"/>
      <c r="I59" s="168"/>
      <c r="J59" s="385"/>
      <c r="K59" s="385"/>
      <c r="L59" s="385"/>
      <c r="M59" s="385"/>
      <c r="N59" s="385"/>
      <c r="O59" s="385"/>
      <c r="P59" s="385"/>
      <c r="Q59" s="385"/>
      <c r="R59" s="385"/>
      <c r="S59" s="385"/>
      <c r="T59" s="385"/>
      <c r="U59" s="385"/>
      <c r="V59" s="385"/>
    </row>
    <row r="60" spans="1:22" s="405" customFormat="1" ht="44.25" customHeight="1">
      <c r="A60" s="243">
        <v>1</v>
      </c>
      <c r="B60" s="331" t="s">
        <v>112</v>
      </c>
      <c r="C60" s="281" t="s">
        <v>117</v>
      </c>
      <c r="D60" s="282" t="s">
        <v>105</v>
      </c>
      <c r="E60" s="282" t="s">
        <v>202</v>
      </c>
      <c r="F60" s="283" t="s">
        <v>203</v>
      </c>
      <c r="G60" s="407"/>
      <c r="H60" s="240">
        <f>PRODUCT(I60,N60)</f>
        <v>1632000</v>
      </c>
      <c r="I60" s="200">
        <v>2000</v>
      </c>
      <c r="J60" s="143" t="s">
        <v>118</v>
      </c>
      <c r="K60" s="28" t="s">
        <v>119</v>
      </c>
      <c r="L60" s="241">
        <v>1</v>
      </c>
      <c r="M60" s="264">
        <v>816</v>
      </c>
      <c r="N60" s="264">
        <v>816</v>
      </c>
      <c r="O60" s="264">
        <v>1190</v>
      </c>
      <c r="P60" s="264">
        <v>3</v>
      </c>
      <c r="Q60" s="264" t="s">
        <v>14</v>
      </c>
      <c r="R60" s="264" t="s">
        <v>14</v>
      </c>
      <c r="S60" s="264" t="s">
        <v>15</v>
      </c>
      <c r="T60" s="286" t="s">
        <v>17</v>
      </c>
      <c r="U60" s="286" t="s">
        <v>191</v>
      </c>
      <c r="V60" s="286" t="s">
        <v>408</v>
      </c>
    </row>
    <row r="61" spans="1:22" s="405" customFormat="1" ht="44.25" customHeight="1">
      <c r="A61" s="243">
        <v>2</v>
      </c>
      <c r="B61" s="332" t="s">
        <v>120</v>
      </c>
      <c r="C61" s="281" t="s">
        <v>117</v>
      </c>
      <c r="D61" s="264" t="s">
        <v>105</v>
      </c>
      <c r="E61" s="264" t="s">
        <v>15</v>
      </c>
      <c r="F61" s="284">
        <v>1970</v>
      </c>
      <c r="G61" s="407"/>
      <c r="H61" s="240">
        <f>PRODUCT(I61,N61)</f>
        <v>551200</v>
      </c>
      <c r="I61" s="200">
        <v>2600</v>
      </c>
      <c r="J61" s="143" t="s">
        <v>121</v>
      </c>
      <c r="K61" s="28" t="s">
        <v>119</v>
      </c>
      <c r="L61" s="241">
        <v>2</v>
      </c>
      <c r="M61" s="264">
        <v>212</v>
      </c>
      <c r="N61" s="264">
        <v>212</v>
      </c>
      <c r="O61" s="264">
        <v>396</v>
      </c>
      <c r="P61" s="264">
        <v>1</v>
      </c>
      <c r="Q61" s="264" t="s">
        <v>15</v>
      </c>
      <c r="R61" s="264" t="s">
        <v>14</v>
      </c>
      <c r="S61" s="264" t="s">
        <v>15</v>
      </c>
      <c r="T61" s="286" t="s">
        <v>17</v>
      </c>
      <c r="U61" s="286" t="s">
        <v>191</v>
      </c>
      <c r="V61" s="286" t="s">
        <v>408</v>
      </c>
    </row>
    <row r="62" spans="1:22" s="405" customFormat="1" ht="44.25" customHeight="1">
      <c r="A62" s="243">
        <v>3</v>
      </c>
      <c r="B62" s="330" t="s">
        <v>237</v>
      </c>
      <c r="C62" s="259" t="s">
        <v>117</v>
      </c>
      <c r="D62" s="277"/>
      <c r="E62" s="277"/>
      <c r="F62" s="285"/>
      <c r="G62" s="408">
        <v>13371</v>
      </c>
      <c r="H62" s="409"/>
      <c r="I62" s="172"/>
      <c r="J62" s="145"/>
      <c r="K62" s="199" t="s">
        <v>119</v>
      </c>
      <c r="L62" s="198">
        <v>3</v>
      </c>
      <c r="M62" s="29"/>
      <c r="N62" s="410"/>
      <c r="O62" s="410"/>
      <c r="P62" s="410"/>
      <c r="Q62" s="410"/>
      <c r="R62" s="410"/>
      <c r="S62" s="410"/>
      <c r="T62" s="411"/>
      <c r="U62" s="411"/>
      <c r="V62" s="411"/>
    </row>
    <row r="63" spans="1:22" s="405" customFormat="1" ht="44.25" customHeight="1">
      <c r="A63" s="318">
        <v>4</v>
      </c>
      <c r="B63" s="333" t="s">
        <v>237</v>
      </c>
      <c r="C63" s="319" t="s">
        <v>117</v>
      </c>
      <c r="D63" s="320"/>
      <c r="E63" s="320"/>
      <c r="F63" s="321"/>
      <c r="G63" s="322">
        <v>28641.74</v>
      </c>
      <c r="H63" s="412"/>
      <c r="I63" s="413"/>
      <c r="J63" s="271"/>
      <c r="K63" s="31" t="s">
        <v>119</v>
      </c>
      <c r="L63" s="198">
        <v>4</v>
      </c>
      <c r="M63" s="29"/>
      <c r="N63" s="410"/>
      <c r="O63" s="410"/>
      <c r="P63" s="410"/>
      <c r="Q63" s="410"/>
      <c r="R63" s="410"/>
      <c r="S63" s="410"/>
      <c r="T63" s="411"/>
      <c r="U63" s="411"/>
      <c r="V63" s="411"/>
    </row>
    <row r="64" spans="1:22" ht="22.5" customHeight="1">
      <c r="A64" s="470" t="s">
        <v>65</v>
      </c>
      <c r="B64" s="470"/>
      <c r="C64" s="470"/>
      <c r="D64" s="470"/>
      <c r="E64" s="470"/>
      <c r="F64" s="470"/>
      <c r="G64" s="469">
        <f>SUM(H60:H61,G62:G63)</f>
        <v>2225212.74</v>
      </c>
      <c r="H64" s="469"/>
      <c r="I64" s="387"/>
      <c r="J64" s="272"/>
      <c r="K64" s="111"/>
      <c r="L64" s="270"/>
      <c r="M64" s="44"/>
      <c r="N64" s="43"/>
      <c r="O64" s="43"/>
      <c r="P64" s="43"/>
      <c r="Q64" s="43"/>
      <c r="R64" s="43"/>
      <c r="S64" s="43"/>
      <c r="T64" s="43"/>
      <c r="U64" s="43"/>
      <c r="V64" s="51"/>
    </row>
    <row r="65" spans="1:22" ht="27" customHeight="1">
      <c r="A65" s="445" t="s">
        <v>244</v>
      </c>
      <c r="B65" s="445"/>
      <c r="C65" s="445"/>
      <c r="D65" s="380"/>
      <c r="E65" s="380"/>
      <c r="F65" s="380"/>
      <c r="G65" s="380"/>
      <c r="H65" s="297"/>
      <c r="I65" s="297"/>
      <c r="J65" s="380"/>
      <c r="K65" s="380"/>
      <c r="L65" s="317"/>
      <c r="M65" s="193"/>
      <c r="N65" s="193"/>
      <c r="O65" s="193"/>
      <c r="P65" s="193"/>
      <c r="Q65" s="193"/>
      <c r="R65" s="193"/>
      <c r="S65" s="193"/>
      <c r="T65" s="193"/>
      <c r="U65" s="193"/>
      <c r="V65" s="193"/>
    </row>
    <row r="66" spans="1:22" ht="216" customHeight="1">
      <c r="A66" s="323">
        <v>1</v>
      </c>
      <c r="B66" s="334" t="s">
        <v>246</v>
      </c>
      <c r="C66" s="324" t="s">
        <v>247</v>
      </c>
      <c r="D66" s="246" t="s">
        <v>14</v>
      </c>
      <c r="E66" s="247" t="s">
        <v>15</v>
      </c>
      <c r="F66" s="248" t="s">
        <v>61</v>
      </c>
      <c r="G66" s="325"/>
      <c r="H66" s="326">
        <f>PRODUCT(I66,N66)</f>
        <v>1719480</v>
      </c>
      <c r="I66" s="327">
        <v>2300</v>
      </c>
      <c r="J66" s="344" t="s">
        <v>377</v>
      </c>
      <c r="K66" s="328" t="s">
        <v>62</v>
      </c>
      <c r="L66" s="94">
        <v>1</v>
      </c>
      <c r="M66" s="254">
        <v>547.55</v>
      </c>
      <c r="N66" s="254">
        <v>747.6</v>
      </c>
      <c r="O66" s="254">
        <v>3400</v>
      </c>
      <c r="P66" s="254">
        <v>2</v>
      </c>
      <c r="Q66" s="254" t="s">
        <v>15</v>
      </c>
      <c r="R66" s="254" t="s">
        <v>14</v>
      </c>
      <c r="S66" s="254" t="s">
        <v>14</v>
      </c>
      <c r="T66" s="255" t="s">
        <v>22</v>
      </c>
      <c r="U66" s="255" t="s">
        <v>200</v>
      </c>
      <c r="V66" s="255" t="s">
        <v>192</v>
      </c>
    </row>
    <row r="67" spans="1:22" ht="26.25" customHeight="1">
      <c r="A67" s="111">
        <v>2</v>
      </c>
      <c r="B67" s="335" t="s">
        <v>248</v>
      </c>
      <c r="C67" s="251" t="s">
        <v>59</v>
      </c>
      <c r="D67" s="249" t="s">
        <v>14</v>
      </c>
      <c r="E67" s="249" t="s">
        <v>15</v>
      </c>
      <c r="F67" s="250" t="s">
        <v>61</v>
      </c>
      <c r="G67" s="171"/>
      <c r="H67" s="172">
        <v>218000</v>
      </c>
      <c r="I67" s="172"/>
      <c r="J67" s="252"/>
      <c r="K67" s="253" t="s">
        <v>62</v>
      </c>
      <c r="L67" s="94">
        <v>2</v>
      </c>
      <c r="M67" s="254"/>
      <c r="N67" s="254"/>
      <c r="O67" s="254"/>
      <c r="P67" s="254"/>
      <c r="Q67" s="254"/>
      <c r="R67" s="254"/>
      <c r="S67" s="254"/>
      <c r="T67" s="255" t="s">
        <v>22</v>
      </c>
      <c r="U67" s="255" t="s">
        <v>191</v>
      </c>
      <c r="V67" s="255" t="s">
        <v>192</v>
      </c>
    </row>
    <row r="68" spans="1:22" ht="24" customHeight="1">
      <c r="A68" s="451" t="s">
        <v>65</v>
      </c>
      <c r="B68" s="451"/>
      <c r="C68" s="451"/>
      <c r="D68" s="451"/>
      <c r="E68" s="451"/>
      <c r="F68" s="451"/>
      <c r="G68" s="114"/>
      <c r="H68" s="169">
        <f>SUM(H66:H67)</f>
        <v>1937480</v>
      </c>
      <c r="I68" s="194"/>
      <c r="J68" s="116"/>
      <c r="K68" s="95"/>
      <c r="L68" s="32"/>
      <c r="M68" s="44"/>
      <c r="N68" s="95"/>
      <c r="O68" s="95"/>
      <c r="P68" s="95"/>
      <c r="Q68" s="95"/>
      <c r="R68" s="95"/>
      <c r="S68" s="95"/>
      <c r="T68" s="95"/>
      <c r="U68" s="95"/>
      <c r="V68" s="170"/>
    </row>
    <row r="69" ht="14.25">
      <c r="G69" s="53"/>
    </row>
    <row r="70" spans="1:22" ht="25.5" customHeight="1">
      <c r="A70" s="151"/>
      <c r="B70" s="455" t="s">
        <v>65</v>
      </c>
      <c r="C70" s="456"/>
      <c r="D70" s="456"/>
      <c r="E70" s="456"/>
      <c r="F70" s="456"/>
      <c r="G70" s="457"/>
      <c r="H70" s="453">
        <f>SUM(H68,G64,H58,H55,H48,G43:H43)</f>
        <v>35481878.06</v>
      </c>
      <c r="I70" s="454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</row>
    <row r="71" spans="1:22" ht="39" customHeight="1">
      <c r="A71" s="151"/>
      <c r="B71" s="449" t="s">
        <v>417</v>
      </c>
      <c r="C71" s="449"/>
      <c r="D71" s="4"/>
      <c r="E71" s="4"/>
      <c r="F71" s="449" t="s">
        <v>418</v>
      </c>
      <c r="G71" s="449"/>
      <c r="H71" s="4"/>
      <c r="I71" s="151"/>
      <c r="J71" s="151"/>
      <c r="K71" s="151"/>
      <c r="L71" s="151"/>
      <c r="M71" s="151"/>
      <c r="N71" s="151"/>
      <c r="O71" s="151"/>
      <c r="P71" s="151"/>
      <c r="Q71" s="151"/>
      <c r="R71" s="151"/>
      <c r="S71" s="151"/>
      <c r="T71" s="151"/>
      <c r="U71" s="151"/>
      <c r="V71" s="151"/>
    </row>
    <row r="72" spans="1:22" ht="20.25" customHeight="1">
      <c r="A72" s="151"/>
      <c r="B72" s="416" t="s">
        <v>419</v>
      </c>
      <c r="C72" s="4"/>
      <c r="D72" s="4"/>
      <c r="E72" s="4"/>
      <c r="F72" s="450" t="s">
        <v>420</v>
      </c>
      <c r="G72" s="450"/>
      <c r="I72" s="151"/>
      <c r="J72" s="151"/>
      <c r="K72" s="151"/>
      <c r="L72" s="151"/>
      <c r="M72" s="151"/>
      <c r="N72" s="151"/>
      <c r="O72" s="151"/>
      <c r="P72" s="151"/>
      <c r="Q72" s="151"/>
      <c r="R72" s="151"/>
      <c r="S72" s="151"/>
      <c r="T72" s="151"/>
      <c r="U72" s="151"/>
      <c r="V72" s="151"/>
    </row>
    <row r="73" spans="1:22" ht="14.25">
      <c r="A73" s="151"/>
      <c r="B73" s="414"/>
      <c r="C73" s="151"/>
      <c r="D73" s="415"/>
      <c r="E73" s="415"/>
      <c r="F73" s="151"/>
      <c r="G73" s="53"/>
      <c r="H73" s="151"/>
      <c r="I73" s="151"/>
      <c r="J73" s="151"/>
      <c r="K73" s="151"/>
      <c r="L73" s="151"/>
      <c r="M73" s="151"/>
      <c r="N73" s="151"/>
      <c r="O73" s="151"/>
      <c r="P73" s="151"/>
      <c r="Q73" s="151"/>
      <c r="R73" s="151"/>
      <c r="S73" s="151"/>
      <c r="T73" s="151"/>
      <c r="U73" s="151"/>
      <c r="V73" s="151"/>
    </row>
    <row r="74" spans="1:22" ht="14.25">
      <c r="A74" s="151"/>
      <c r="B74" s="414"/>
      <c r="C74" s="151"/>
      <c r="D74" s="415"/>
      <c r="E74" s="415"/>
      <c r="F74" s="151"/>
      <c r="G74" s="53"/>
      <c r="H74" s="151"/>
      <c r="I74" s="151"/>
      <c r="J74" s="151"/>
      <c r="K74" s="151"/>
      <c r="L74" s="151"/>
      <c r="M74" s="151"/>
      <c r="N74" s="151"/>
      <c r="O74" s="151"/>
      <c r="P74" s="151"/>
      <c r="Q74" s="151"/>
      <c r="R74" s="151"/>
      <c r="S74" s="151"/>
      <c r="T74" s="151"/>
      <c r="U74" s="151"/>
      <c r="V74" s="151"/>
    </row>
    <row r="75" spans="1:22" ht="14.25">
      <c r="A75" s="151"/>
      <c r="B75" s="414"/>
      <c r="C75" s="151"/>
      <c r="D75" s="415"/>
      <c r="E75" s="415"/>
      <c r="F75" s="151"/>
      <c r="G75" s="53"/>
      <c r="H75" s="151"/>
      <c r="I75" s="151"/>
      <c r="J75" s="151"/>
      <c r="K75" s="151"/>
      <c r="L75" s="151"/>
      <c r="M75" s="151"/>
      <c r="N75" s="151"/>
      <c r="O75" s="151"/>
      <c r="P75" s="151"/>
      <c r="Q75" s="151"/>
      <c r="R75" s="151"/>
      <c r="S75" s="151"/>
      <c r="T75" s="151"/>
      <c r="U75" s="151"/>
      <c r="V75" s="151"/>
    </row>
    <row r="76" spans="1:22" ht="14.25">
      <c r="A76" s="151"/>
      <c r="B76" s="414"/>
      <c r="C76" s="151"/>
      <c r="D76" s="415"/>
      <c r="E76" s="415"/>
      <c r="F76" s="151"/>
      <c r="G76" s="53"/>
      <c r="H76" s="151"/>
      <c r="I76" s="151"/>
      <c r="J76" s="151"/>
      <c r="K76" s="151"/>
      <c r="L76" s="151"/>
      <c r="M76" s="151"/>
      <c r="N76" s="151"/>
      <c r="O76" s="151"/>
      <c r="P76" s="151"/>
      <c r="Q76" s="151"/>
      <c r="R76" s="151"/>
      <c r="S76" s="151"/>
      <c r="T76" s="151"/>
      <c r="U76" s="151"/>
      <c r="V76" s="151"/>
    </row>
    <row r="77" spans="1:22" ht="14.25">
      <c r="A77" s="151"/>
      <c r="B77" s="414"/>
      <c r="C77" s="151"/>
      <c r="D77" s="415"/>
      <c r="E77" s="415"/>
      <c r="F77" s="151"/>
      <c r="G77" s="53"/>
      <c r="H77" s="151"/>
      <c r="I77" s="151"/>
      <c r="J77" s="151"/>
      <c r="K77" s="151"/>
      <c r="L77" s="151"/>
      <c r="M77" s="151"/>
      <c r="N77" s="151"/>
      <c r="O77" s="151"/>
      <c r="P77" s="151"/>
      <c r="Q77" s="151"/>
      <c r="R77" s="151"/>
      <c r="S77" s="151"/>
      <c r="T77" s="151"/>
      <c r="U77" s="151"/>
      <c r="V77" s="151"/>
    </row>
    <row r="78" spans="1:22" ht="14.25">
      <c r="A78" s="151"/>
      <c r="B78" s="414"/>
      <c r="C78" s="151"/>
      <c r="D78" s="415"/>
      <c r="E78" s="415"/>
      <c r="F78" s="151"/>
      <c r="G78" s="53"/>
      <c r="H78" s="151"/>
      <c r="I78" s="151"/>
      <c r="J78" s="151"/>
      <c r="K78" s="151"/>
      <c r="L78" s="151"/>
      <c r="M78" s="151"/>
      <c r="N78" s="151"/>
      <c r="O78" s="151"/>
      <c r="P78" s="151"/>
      <c r="Q78" s="151"/>
      <c r="R78" s="151"/>
      <c r="S78" s="151"/>
      <c r="T78" s="151"/>
      <c r="U78" s="151"/>
      <c r="V78" s="151"/>
    </row>
    <row r="79" spans="1:22" ht="14.25">
      <c r="A79" s="151"/>
      <c r="B79" s="414"/>
      <c r="C79" s="151"/>
      <c r="D79" s="415"/>
      <c r="E79" s="415"/>
      <c r="F79" s="151"/>
      <c r="G79" s="53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51"/>
    </row>
    <row r="80" spans="1:22" ht="14.25">
      <c r="A80" s="151"/>
      <c r="B80" s="414"/>
      <c r="C80" s="151"/>
      <c r="D80" s="415"/>
      <c r="E80" s="415"/>
      <c r="F80" s="151"/>
      <c r="G80" s="53"/>
      <c r="H80" s="151"/>
      <c r="I80" s="151"/>
      <c r="J80" s="151"/>
      <c r="K80" s="151"/>
      <c r="L80" s="151"/>
      <c r="M80" s="151"/>
      <c r="N80" s="151"/>
      <c r="O80" s="151"/>
      <c r="P80" s="151"/>
      <c r="Q80" s="151"/>
      <c r="R80" s="151"/>
      <c r="S80" s="151"/>
      <c r="T80" s="151"/>
      <c r="U80" s="151"/>
      <c r="V80" s="151"/>
    </row>
    <row r="81" spans="1:22" ht="14.25">
      <c r="A81" s="151"/>
      <c r="B81" s="414"/>
      <c r="C81" s="151"/>
      <c r="D81" s="415"/>
      <c r="E81" s="415"/>
      <c r="F81" s="151"/>
      <c r="G81" s="53"/>
      <c r="H81" s="151"/>
      <c r="I81" s="151"/>
      <c r="J81" s="151"/>
      <c r="K81" s="151"/>
      <c r="L81" s="151"/>
      <c r="M81" s="151"/>
      <c r="N81" s="151"/>
      <c r="O81" s="151"/>
      <c r="P81" s="151"/>
      <c r="Q81" s="151"/>
      <c r="R81" s="151"/>
      <c r="S81" s="151"/>
      <c r="T81" s="151"/>
      <c r="U81" s="151"/>
      <c r="V81" s="151"/>
    </row>
    <row r="82" spans="1:22" ht="14.25">
      <c r="A82" s="151"/>
      <c r="B82" s="414"/>
      <c r="C82" s="151"/>
      <c r="D82" s="415"/>
      <c r="E82" s="415"/>
      <c r="F82" s="151"/>
      <c r="G82" s="53"/>
      <c r="H82" s="151"/>
      <c r="I82" s="151"/>
      <c r="J82" s="151"/>
      <c r="K82" s="151"/>
      <c r="L82" s="151"/>
      <c r="M82" s="151"/>
      <c r="N82" s="151"/>
      <c r="O82" s="151"/>
      <c r="P82" s="151"/>
      <c r="Q82" s="151"/>
      <c r="R82" s="151"/>
      <c r="S82" s="151"/>
      <c r="T82" s="151"/>
      <c r="U82" s="151"/>
      <c r="V82" s="151"/>
    </row>
    <row r="83" spans="1:22" ht="14.25">
      <c r="A83" s="151"/>
      <c r="B83" s="414"/>
      <c r="C83" s="151"/>
      <c r="D83" s="415"/>
      <c r="E83" s="415"/>
      <c r="F83" s="151"/>
      <c r="G83" s="53"/>
      <c r="H83" s="151"/>
      <c r="I83" s="151"/>
      <c r="J83" s="151"/>
      <c r="K83" s="151"/>
      <c r="L83" s="151"/>
      <c r="M83" s="151"/>
      <c r="N83" s="151"/>
      <c r="O83" s="151"/>
      <c r="P83" s="151"/>
      <c r="Q83" s="151"/>
      <c r="R83" s="151"/>
      <c r="S83" s="151"/>
      <c r="T83" s="151"/>
      <c r="U83" s="151"/>
      <c r="V83" s="151"/>
    </row>
    <row r="84" spans="1:22" ht="14.25">
      <c r="A84" s="151"/>
      <c r="B84" s="414"/>
      <c r="C84" s="151"/>
      <c r="D84" s="415"/>
      <c r="E84" s="415"/>
      <c r="F84" s="151"/>
      <c r="G84" s="53"/>
      <c r="H84" s="151"/>
      <c r="I84" s="151"/>
      <c r="J84" s="151"/>
      <c r="K84" s="151"/>
      <c r="L84" s="151"/>
      <c r="M84" s="151"/>
      <c r="N84" s="151"/>
      <c r="O84" s="151"/>
      <c r="P84" s="151"/>
      <c r="Q84" s="151"/>
      <c r="R84" s="151"/>
      <c r="S84" s="151"/>
      <c r="T84" s="151"/>
      <c r="U84" s="151"/>
      <c r="V84" s="151"/>
    </row>
    <row r="85" spans="1:22" ht="14.25">
      <c r="A85" s="151"/>
      <c r="B85" s="414"/>
      <c r="C85" s="151"/>
      <c r="D85" s="415"/>
      <c r="E85" s="415"/>
      <c r="F85" s="151"/>
      <c r="G85" s="53"/>
      <c r="H85" s="151"/>
      <c r="I85" s="151"/>
      <c r="J85" s="151"/>
      <c r="K85" s="151"/>
      <c r="L85" s="151"/>
      <c r="M85" s="151"/>
      <c r="N85" s="151"/>
      <c r="O85" s="151"/>
      <c r="P85" s="151"/>
      <c r="Q85" s="151"/>
      <c r="R85" s="151"/>
      <c r="S85" s="151"/>
      <c r="T85" s="151"/>
      <c r="U85" s="151"/>
      <c r="V85" s="151"/>
    </row>
    <row r="86" spans="1:22" ht="14.25">
      <c r="A86" s="151"/>
      <c r="B86" s="414"/>
      <c r="C86" s="151"/>
      <c r="D86" s="415"/>
      <c r="E86" s="415"/>
      <c r="F86" s="151"/>
      <c r="G86" s="53"/>
      <c r="H86" s="151"/>
      <c r="I86" s="151"/>
      <c r="J86" s="151"/>
      <c r="K86" s="151"/>
      <c r="L86" s="151"/>
      <c r="M86" s="151"/>
      <c r="N86" s="151"/>
      <c r="O86" s="151"/>
      <c r="P86" s="151"/>
      <c r="Q86" s="151"/>
      <c r="R86" s="151"/>
      <c r="S86" s="151"/>
      <c r="T86" s="151"/>
      <c r="U86" s="151"/>
      <c r="V86" s="151"/>
    </row>
    <row r="87" spans="1:22" ht="14.25">
      <c r="A87" s="151"/>
      <c r="B87" s="414"/>
      <c r="C87" s="151"/>
      <c r="D87" s="415"/>
      <c r="E87" s="415"/>
      <c r="F87" s="151"/>
      <c r="G87" s="53"/>
      <c r="H87" s="151"/>
      <c r="I87" s="151"/>
      <c r="J87" s="151"/>
      <c r="K87" s="151"/>
      <c r="L87" s="151"/>
      <c r="M87" s="151"/>
      <c r="N87" s="151"/>
      <c r="O87" s="151"/>
      <c r="P87" s="151"/>
      <c r="Q87" s="151"/>
      <c r="R87" s="151"/>
      <c r="S87" s="151"/>
      <c r="T87" s="151"/>
      <c r="U87" s="151"/>
      <c r="V87" s="151"/>
    </row>
    <row r="88" spans="1:22" ht="14.25">
      <c r="A88" s="151"/>
      <c r="B88" s="414"/>
      <c r="C88" s="151"/>
      <c r="D88" s="415"/>
      <c r="E88" s="415"/>
      <c r="F88" s="151"/>
      <c r="G88" s="53"/>
      <c r="H88" s="151"/>
      <c r="I88" s="151"/>
      <c r="J88" s="151"/>
      <c r="K88" s="151"/>
      <c r="L88" s="151"/>
      <c r="M88" s="151"/>
      <c r="N88" s="151"/>
      <c r="O88" s="151"/>
      <c r="P88" s="151"/>
      <c r="Q88" s="151"/>
      <c r="R88" s="151"/>
      <c r="S88" s="151"/>
      <c r="T88" s="151"/>
      <c r="U88" s="151"/>
      <c r="V88" s="151"/>
    </row>
    <row r="89" spans="1:22" ht="14.25">
      <c r="A89" s="151"/>
      <c r="B89" s="414"/>
      <c r="C89" s="151"/>
      <c r="D89" s="415"/>
      <c r="E89" s="415"/>
      <c r="F89" s="151"/>
      <c r="G89" s="53"/>
      <c r="H89" s="151"/>
      <c r="I89" s="151"/>
      <c r="J89" s="151"/>
      <c r="K89" s="151"/>
      <c r="L89" s="151"/>
      <c r="M89" s="151"/>
      <c r="N89" s="151"/>
      <c r="O89" s="151"/>
      <c r="P89" s="151"/>
      <c r="Q89" s="151"/>
      <c r="R89" s="151"/>
      <c r="S89" s="151"/>
      <c r="T89" s="151"/>
      <c r="U89" s="151"/>
      <c r="V89" s="151"/>
    </row>
    <row r="90" spans="1:22" ht="14.25">
      <c r="A90" s="151"/>
      <c r="B90" s="414"/>
      <c r="C90" s="151"/>
      <c r="D90" s="415"/>
      <c r="E90" s="415"/>
      <c r="F90" s="151"/>
      <c r="G90" s="53"/>
      <c r="H90" s="151"/>
      <c r="I90" s="151"/>
      <c r="J90" s="151"/>
      <c r="K90" s="151"/>
      <c r="L90" s="151"/>
      <c r="M90" s="151"/>
      <c r="N90" s="151"/>
      <c r="O90" s="151"/>
      <c r="P90" s="151"/>
      <c r="Q90" s="151"/>
      <c r="R90" s="151"/>
      <c r="S90" s="151"/>
      <c r="T90" s="151"/>
      <c r="U90" s="151"/>
      <c r="V90" s="151"/>
    </row>
    <row r="91" spans="1:22" ht="14.25">
      <c r="A91" s="151"/>
      <c r="B91" s="414"/>
      <c r="C91" s="151"/>
      <c r="D91" s="415"/>
      <c r="E91" s="415"/>
      <c r="F91" s="151"/>
      <c r="G91" s="53"/>
      <c r="H91" s="151"/>
      <c r="I91" s="151"/>
      <c r="J91" s="151"/>
      <c r="K91" s="151"/>
      <c r="L91" s="151"/>
      <c r="M91" s="151"/>
      <c r="N91" s="151"/>
      <c r="O91" s="151"/>
      <c r="P91" s="151"/>
      <c r="Q91" s="151"/>
      <c r="R91" s="151"/>
      <c r="S91" s="151"/>
      <c r="T91" s="151"/>
      <c r="U91" s="151"/>
      <c r="V91" s="151"/>
    </row>
    <row r="92" spans="1:22" ht="14.25">
      <c r="A92" s="151"/>
      <c r="B92" s="414"/>
      <c r="C92" s="151"/>
      <c r="D92" s="415"/>
      <c r="E92" s="415"/>
      <c r="F92" s="151"/>
      <c r="G92" s="53"/>
      <c r="H92" s="151"/>
      <c r="I92" s="151"/>
      <c r="J92" s="151"/>
      <c r="K92" s="151"/>
      <c r="L92" s="151"/>
      <c r="M92" s="151"/>
      <c r="N92" s="151"/>
      <c r="O92" s="151"/>
      <c r="P92" s="151"/>
      <c r="Q92" s="151"/>
      <c r="R92" s="151"/>
      <c r="S92" s="151"/>
      <c r="T92" s="151"/>
      <c r="U92" s="151"/>
      <c r="V92" s="151"/>
    </row>
    <row r="93" spans="1:22" ht="14.25">
      <c r="A93" s="151"/>
      <c r="B93" s="414"/>
      <c r="C93" s="151"/>
      <c r="D93" s="415"/>
      <c r="E93" s="415"/>
      <c r="F93" s="151"/>
      <c r="G93" s="53"/>
      <c r="H93" s="151"/>
      <c r="I93" s="151"/>
      <c r="J93" s="151"/>
      <c r="K93" s="151"/>
      <c r="L93" s="151"/>
      <c r="M93" s="151"/>
      <c r="N93" s="151"/>
      <c r="O93" s="151"/>
      <c r="P93" s="151"/>
      <c r="Q93" s="151"/>
      <c r="R93" s="151"/>
      <c r="S93" s="151"/>
      <c r="T93" s="151"/>
      <c r="U93" s="151"/>
      <c r="V93" s="151"/>
    </row>
    <row r="94" spans="1:22" ht="14.25">
      <c r="A94" s="151"/>
      <c r="B94" s="414"/>
      <c r="C94" s="151"/>
      <c r="D94" s="415"/>
      <c r="E94" s="415"/>
      <c r="F94" s="151"/>
      <c r="G94" s="53"/>
      <c r="H94" s="151"/>
      <c r="I94" s="151"/>
      <c r="J94" s="151"/>
      <c r="K94" s="151"/>
      <c r="L94" s="151"/>
      <c r="M94" s="151"/>
      <c r="N94" s="151"/>
      <c r="O94" s="151"/>
      <c r="P94" s="151"/>
      <c r="Q94" s="151"/>
      <c r="R94" s="151"/>
      <c r="S94" s="151"/>
      <c r="T94" s="151"/>
      <c r="U94" s="151"/>
      <c r="V94" s="151"/>
    </row>
    <row r="95" spans="1:22" ht="14.25">
      <c r="A95" s="151"/>
      <c r="B95" s="414"/>
      <c r="C95" s="151"/>
      <c r="D95" s="415"/>
      <c r="E95" s="415"/>
      <c r="F95" s="151"/>
      <c r="G95" s="53"/>
      <c r="H95" s="151"/>
      <c r="I95" s="151"/>
      <c r="J95" s="151"/>
      <c r="K95" s="151"/>
      <c r="L95" s="151"/>
      <c r="M95" s="151"/>
      <c r="N95" s="151"/>
      <c r="O95" s="151"/>
      <c r="P95" s="151"/>
      <c r="Q95" s="151"/>
      <c r="R95" s="151"/>
      <c r="S95" s="151"/>
      <c r="T95" s="151"/>
      <c r="U95" s="151"/>
      <c r="V95" s="151"/>
    </row>
    <row r="96" spans="1:22" ht="14.25">
      <c r="A96" s="151"/>
      <c r="B96" s="414"/>
      <c r="C96" s="151"/>
      <c r="D96" s="415"/>
      <c r="E96" s="415"/>
      <c r="F96" s="151"/>
      <c r="G96" s="53"/>
      <c r="H96" s="151"/>
      <c r="I96" s="151"/>
      <c r="J96" s="151"/>
      <c r="K96" s="151"/>
      <c r="L96" s="151"/>
      <c r="M96" s="151"/>
      <c r="N96" s="151"/>
      <c r="O96" s="151"/>
      <c r="P96" s="151"/>
      <c r="Q96" s="151"/>
      <c r="R96" s="151"/>
      <c r="S96" s="151"/>
      <c r="T96" s="151"/>
      <c r="U96" s="151"/>
      <c r="V96" s="151"/>
    </row>
    <row r="97" spans="1:22" ht="14.25">
      <c r="A97" s="151"/>
      <c r="B97" s="414"/>
      <c r="C97" s="151"/>
      <c r="D97" s="415"/>
      <c r="E97" s="415"/>
      <c r="F97" s="151"/>
      <c r="G97" s="53"/>
      <c r="H97" s="151"/>
      <c r="I97" s="151"/>
      <c r="J97" s="151"/>
      <c r="K97" s="151"/>
      <c r="L97" s="151"/>
      <c r="M97" s="151"/>
      <c r="N97" s="151"/>
      <c r="O97" s="151"/>
      <c r="P97" s="151"/>
      <c r="Q97" s="151"/>
      <c r="R97" s="151"/>
      <c r="S97" s="151"/>
      <c r="T97" s="151"/>
      <c r="U97" s="151"/>
      <c r="V97" s="151"/>
    </row>
    <row r="98" spans="1:22" ht="14.25">
      <c r="A98" s="151"/>
      <c r="B98" s="414"/>
      <c r="C98" s="151"/>
      <c r="D98" s="415"/>
      <c r="E98" s="415"/>
      <c r="F98" s="151"/>
      <c r="G98" s="53"/>
      <c r="H98" s="151"/>
      <c r="I98" s="151"/>
      <c r="J98" s="151"/>
      <c r="K98" s="151"/>
      <c r="L98" s="151"/>
      <c r="M98" s="151"/>
      <c r="N98" s="151"/>
      <c r="O98" s="151"/>
      <c r="P98" s="151"/>
      <c r="Q98" s="151"/>
      <c r="R98" s="151"/>
      <c r="S98" s="151"/>
      <c r="T98" s="151"/>
      <c r="U98" s="151"/>
      <c r="V98" s="151"/>
    </row>
    <row r="99" spans="1:22" ht="14.25">
      <c r="A99" s="151"/>
      <c r="B99" s="414"/>
      <c r="C99" s="151"/>
      <c r="D99" s="415"/>
      <c r="E99" s="415"/>
      <c r="F99" s="151"/>
      <c r="G99" s="53"/>
      <c r="H99" s="151"/>
      <c r="I99" s="151"/>
      <c r="J99" s="151"/>
      <c r="K99" s="151"/>
      <c r="L99" s="151"/>
      <c r="M99" s="151"/>
      <c r="N99" s="151"/>
      <c r="O99" s="151"/>
      <c r="P99" s="151"/>
      <c r="Q99" s="151"/>
      <c r="R99" s="151"/>
      <c r="S99" s="151"/>
      <c r="T99" s="151"/>
      <c r="U99" s="151"/>
      <c r="V99" s="151"/>
    </row>
    <row r="100" spans="1:22" ht="14.25">
      <c r="A100" s="151"/>
      <c r="B100" s="414"/>
      <c r="C100" s="151"/>
      <c r="D100" s="415"/>
      <c r="E100" s="415"/>
      <c r="F100" s="151"/>
      <c r="G100" s="53"/>
      <c r="H100" s="151"/>
      <c r="I100" s="151"/>
      <c r="J100" s="151"/>
      <c r="K100" s="151"/>
      <c r="L100" s="151"/>
      <c r="M100" s="151"/>
      <c r="N100" s="151"/>
      <c r="O100" s="151"/>
      <c r="P100" s="151"/>
      <c r="Q100" s="151"/>
      <c r="R100" s="151"/>
      <c r="S100" s="151"/>
      <c r="T100" s="151"/>
      <c r="U100" s="151"/>
      <c r="V100" s="151"/>
    </row>
    <row r="101" spans="1:22" ht="14.25">
      <c r="A101" s="151"/>
      <c r="B101" s="414"/>
      <c r="C101" s="151"/>
      <c r="D101" s="415"/>
      <c r="E101" s="415"/>
      <c r="F101" s="151"/>
      <c r="G101" s="53"/>
      <c r="H101" s="151"/>
      <c r="I101" s="151"/>
      <c r="J101" s="151"/>
      <c r="K101" s="151"/>
      <c r="L101" s="151"/>
      <c r="M101" s="151"/>
      <c r="N101" s="151"/>
      <c r="O101" s="151"/>
      <c r="P101" s="151"/>
      <c r="Q101" s="151"/>
      <c r="R101" s="151"/>
      <c r="S101" s="151"/>
      <c r="T101" s="151"/>
      <c r="U101" s="151"/>
      <c r="V101" s="151"/>
    </row>
    <row r="102" spans="1:22" ht="14.25">
      <c r="A102" s="151"/>
      <c r="B102" s="414"/>
      <c r="C102" s="151"/>
      <c r="D102" s="415"/>
      <c r="E102" s="415"/>
      <c r="F102" s="151"/>
      <c r="G102" s="53"/>
      <c r="H102" s="151"/>
      <c r="I102" s="151"/>
      <c r="J102" s="151"/>
      <c r="K102" s="151"/>
      <c r="L102" s="151"/>
      <c r="M102" s="151"/>
      <c r="N102" s="151"/>
      <c r="O102" s="151"/>
      <c r="P102" s="151"/>
      <c r="Q102" s="151"/>
      <c r="R102" s="151"/>
      <c r="S102" s="151"/>
      <c r="T102" s="151"/>
      <c r="U102" s="151"/>
      <c r="V102" s="151"/>
    </row>
    <row r="103" spans="1:22" ht="14.25">
      <c r="A103" s="151"/>
      <c r="B103" s="414"/>
      <c r="C103" s="151"/>
      <c r="D103" s="415"/>
      <c r="E103" s="415"/>
      <c r="F103" s="151"/>
      <c r="G103" s="53"/>
      <c r="H103" s="151"/>
      <c r="I103" s="151"/>
      <c r="J103" s="151"/>
      <c r="K103" s="151"/>
      <c r="L103" s="151"/>
      <c r="M103" s="151"/>
      <c r="N103" s="151"/>
      <c r="O103" s="151"/>
      <c r="P103" s="151"/>
      <c r="Q103" s="151"/>
      <c r="R103" s="151"/>
      <c r="S103" s="151"/>
      <c r="T103" s="151"/>
      <c r="U103" s="151"/>
      <c r="V103" s="151"/>
    </row>
    <row r="104" spans="1:22" ht="14.25">
      <c r="A104" s="151"/>
      <c r="B104" s="414"/>
      <c r="C104" s="151"/>
      <c r="D104" s="415"/>
      <c r="E104" s="415"/>
      <c r="F104" s="151"/>
      <c r="G104" s="53"/>
      <c r="H104" s="151"/>
      <c r="I104" s="151"/>
      <c r="J104" s="151"/>
      <c r="K104" s="151"/>
      <c r="L104" s="151"/>
      <c r="M104" s="151"/>
      <c r="N104" s="151"/>
      <c r="O104" s="151"/>
      <c r="P104" s="151"/>
      <c r="Q104" s="151"/>
      <c r="R104" s="151"/>
      <c r="S104" s="151"/>
      <c r="T104" s="151"/>
      <c r="U104" s="151"/>
      <c r="V104" s="151"/>
    </row>
    <row r="105" spans="1:22" ht="14.25">
      <c r="A105" s="151"/>
      <c r="B105" s="414"/>
      <c r="C105" s="151"/>
      <c r="D105" s="415"/>
      <c r="E105" s="415"/>
      <c r="F105" s="151"/>
      <c r="G105" s="53"/>
      <c r="H105" s="151"/>
      <c r="I105" s="151"/>
      <c r="J105" s="151"/>
      <c r="K105" s="151"/>
      <c r="L105" s="151"/>
      <c r="M105" s="151"/>
      <c r="N105" s="151"/>
      <c r="O105" s="151"/>
      <c r="P105" s="151"/>
      <c r="Q105" s="151"/>
      <c r="R105" s="151"/>
      <c r="S105" s="151"/>
      <c r="T105" s="151"/>
      <c r="U105" s="151"/>
      <c r="V105" s="151"/>
    </row>
    <row r="106" spans="1:22" ht="14.25">
      <c r="A106" s="151"/>
      <c r="B106" s="414"/>
      <c r="C106" s="151"/>
      <c r="D106" s="415"/>
      <c r="E106" s="415"/>
      <c r="F106" s="151"/>
      <c r="G106" s="53"/>
      <c r="H106" s="151"/>
      <c r="I106" s="151"/>
      <c r="J106" s="151"/>
      <c r="K106" s="151"/>
      <c r="L106" s="151"/>
      <c r="M106" s="151"/>
      <c r="N106" s="151"/>
      <c r="O106" s="151"/>
      <c r="P106" s="151"/>
      <c r="Q106" s="151"/>
      <c r="R106" s="151"/>
      <c r="S106" s="151"/>
      <c r="T106" s="151"/>
      <c r="U106" s="151"/>
      <c r="V106" s="151"/>
    </row>
    <row r="107" spans="1:22" ht="14.25">
      <c r="A107" s="151"/>
      <c r="B107" s="414"/>
      <c r="C107" s="151"/>
      <c r="D107" s="415"/>
      <c r="E107" s="415"/>
      <c r="F107" s="151"/>
      <c r="G107" s="53"/>
      <c r="H107" s="151"/>
      <c r="I107" s="151"/>
      <c r="J107" s="151"/>
      <c r="K107" s="151"/>
      <c r="L107" s="151"/>
      <c r="M107" s="151"/>
      <c r="N107" s="151"/>
      <c r="O107" s="151"/>
      <c r="P107" s="151"/>
      <c r="Q107" s="151"/>
      <c r="R107" s="151"/>
      <c r="S107" s="151"/>
      <c r="T107" s="151"/>
      <c r="U107" s="151"/>
      <c r="V107" s="151"/>
    </row>
    <row r="108" spans="1:22" ht="14.25">
      <c r="A108" s="151"/>
      <c r="B108" s="414"/>
      <c r="C108" s="151"/>
      <c r="D108" s="415"/>
      <c r="E108" s="415"/>
      <c r="F108" s="151"/>
      <c r="G108" s="53"/>
      <c r="H108" s="151"/>
      <c r="I108" s="151"/>
      <c r="J108" s="151"/>
      <c r="K108" s="151"/>
      <c r="L108" s="151"/>
      <c r="M108" s="151"/>
      <c r="N108" s="151"/>
      <c r="O108" s="151"/>
      <c r="P108" s="151"/>
      <c r="Q108" s="151"/>
      <c r="R108" s="151"/>
      <c r="S108" s="151"/>
      <c r="T108" s="151"/>
      <c r="U108" s="151"/>
      <c r="V108" s="151"/>
    </row>
    <row r="109" spans="1:22" ht="14.25">
      <c r="A109" s="151"/>
      <c r="B109" s="414"/>
      <c r="C109" s="151"/>
      <c r="D109" s="415"/>
      <c r="E109" s="415"/>
      <c r="F109" s="151"/>
      <c r="G109" s="53"/>
      <c r="H109" s="151"/>
      <c r="I109" s="151"/>
      <c r="J109" s="151"/>
      <c r="K109" s="151"/>
      <c r="L109" s="151"/>
      <c r="M109" s="151"/>
      <c r="N109" s="151"/>
      <c r="O109" s="151"/>
      <c r="P109" s="151"/>
      <c r="Q109" s="151"/>
      <c r="R109" s="151"/>
      <c r="S109" s="151"/>
      <c r="T109" s="151"/>
      <c r="U109" s="151"/>
      <c r="V109" s="151"/>
    </row>
    <row r="110" spans="1:22" ht="14.25">
      <c r="A110" s="151"/>
      <c r="B110" s="414"/>
      <c r="C110" s="151"/>
      <c r="D110" s="415"/>
      <c r="E110" s="415"/>
      <c r="F110" s="151"/>
      <c r="G110" s="53"/>
      <c r="H110" s="151"/>
      <c r="I110" s="151"/>
      <c r="J110" s="151"/>
      <c r="K110" s="151"/>
      <c r="L110" s="151"/>
      <c r="M110" s="151"/>
      <c r="N110" s="151"/>
      <c r="O110" s="151"/>
      <c r="P110" s="151"/>
      <c r="Q110" s="151"/>
      <c r="R110" s="151"/>
      <c r="S110" s="151"/>
      <c r="T110" s="151"/>
      <c r="U110" s="151"/>
      <c r="V110" s="151"/>
    </row>
    <row r="111" spans="1:22" ht="14.25">
      <c r="A111" s="151"/>
      <c r="B111" s="414"/>
      <c r="C111" s="151"/>
      <c r="D111" s="415"/>
      <c r="E111" s="415"/>
      <c r="F111" s="151"/>
      <c r="G111" s="53"/>
      <c r="H111" s="151"/>
      <c r="I111" s="151"/>
      <c r="J111" s="151"/>
      <c r="K111" s="151"/>
      <c r="L111" s="151"/>
      <c r="M111" s="151"/>
      <c r="N111" s="151"/>
      <c r="O111" s="151"/>
      <c r="P111" s="151"/>
      <c r="Q111" s="151"/>
      <c r="R111" s="151"/>
      <c r="S111" s="151"/>
      <c r="T111" s="151"/>
      <c r="U111" s="151"/>
      <c r="V111" s="151"/>
    </row>
    <row r="112" spans="1:22" ht="14.25">
      <c r="A112" s="151"/>
      <c r="B112" s="414"/>
      <c r="C112" s="151"/>
      <c r="D112" s="415"/>
      <c r="E112" s="415"/>
      <c r="F112" s="151"/>
      <c r="G112" s="53"/>
      <c r="H112" s="151"/>
      <c r="I112" s="151"/>
      <c r="J112" s="151"/>
      <c r="K112" s="151"/>
      <c r="L112" s="151"/>
      <c r="M112" s="151"/>
      <c r="N112" s="151"/>
      <c r="O112" s="151"/>
      <c r="P112" s="151"/>
      <c r="Q112" s="151"/>
      <c r="R112" s="151"/>
      <c r="S112" s="151"/>
      <c r="T112" s="151"/>
      <c r="U112" s="151"/>
      <c r="V112" s="151"/>
    </row>
    <row r="113" spans="1:22" ht="14.25">
      <c r="A113" s="151"/>
      <c r="B113" s="414"/>
      <c r="C113" s="151"/>
      <c r="D113" s="415"/>
      <c r="E113" s="415"/>
      <c r="F113" s="151"/>
      <c r="G113" s="53"/>
      <c r="H113" s="151"/>
      <c r="I113" s="151"/>
      <c r="J113" s="151"/>
      <c r="K113" s="151"/>
      <c r="L113" s="151"/>
      <c r="M113" s="151"/>
      <c r="N113" s="151"/>
      <c r="O113" s="151"/>
      <c r="P113" s="151"/>
      <c r="Q113" s="151"/>
      <c r="R113" s="151"/>
      <c r="S113" s="151"/>
      <c r="T113" s="151"/>
      <c r="U113" s="151"/>
      <c r="V113" s="151"/>
    </row>
    <row r="114" spans="1:22" ht="14.25">
      <c r="A114" s="151"/>
      <c r="B114" s="414"/>
      <c r="C114" s="151"/>
      <c r="D114" s="415"/>
      <c r="E114" s="415"/>
      <c r="F114" s="151"/>
      <c r="G114" s="53"/>
      <c r="H114" s="151"/>
      <c r="I114" s="151"/>
      <c r="J114" s="151"/>
      <c r="K114" s="151"/>
      <c r="L114" s="151"/>
      <c r="M114" s="151"/>
      <c r="N114" s="151"/>
      <c r="O114" s="151"/>
      <c r="P114" s="151"/>
      <c r="Q114" s="151"/>
      <c r="R114" s="151"/>
      <c r="S114" s="151"/>
      <c r="T114" s="151"/>
      <c r="U114" s="151"/>
      <c r="V114" s="151"/>
    </row>
    <row r="115" spans="1:22" ht="14.25">
      <c r="A115" s="151"/>
      <c r="B115" s="414"/>
      <c r="C115" s="151"/>
      <c r="D115" s="415"/>
      <c r="E115" s="415"/>
      <c r="F115" s="151"/>
      <c r="G115" s="53"/>
      <c r="H115" s="151"/>
      <c r="I115" s="151"/>
      <c r="J115" s="151"/>
      <c r="K115" s="151"/>
      <c r="L115" s="151"/>
      <c r="M115" s="151"/>
      <c r="N115" s="151"/>
      <c r="O115" s="151"/>
      <c r="P115" s="151"/>
      <c r="Q115" s="151"/>
      <c r="R115" s="151"/>
      <c r="S115" s="151"/>
      <c r="T115" s="151"/>
      <c r="U115" s="151"/>
      <c r="V115" s="151"/>
    </row>
    <row r="116" spans="1:22" ht="14.25">
      <c r="A116" s="151"/>
      <c r="B116" s="414"/>
      <c r="C116" s="151"/>
      <c r="D116" s="415"/>
      <c r="E116" s="415"/>
      <c r="F116" s="151"/>
      <c r="G116" s="53"/>
      <c r="H116" s="151"/>
      <c r="I116" s="151"/>
      <c r="J116" s="151"/>
      <c r="K116" s="151"/>
      <c r="L116" s="151"/>
      <c r="M116" s="151"/>
      <c r="N116" s="151"/>
      <c r="O116" s="151"/>
      <c r="P116" s="151"/>
      <c r="Q116" s="151"/>
      <c r="R116" s="151"/>
      <c r="S116" s="151"/>
      <c r="T116" s="151"/>
      <c r="U116" s="151"/>
      <c r="V116" s="151"/>
    </row>
    <row r="117" spans="1:22" ht="14.25">
      <c r="A117" s="151"/>
      <c r="B117" s="414"/>
      <c r="C117" s="151"/>
      <c r="D117" s="415"/>
      <c r="E117" s="415"/>
      <c r="F117" s="151"/>
      <c r="G117" s="53"/>
      <c r="H117" s="151"/>
      <c r="I117" s="151"/>
      <c r="J117" s="151"/>
      <c r="K117" s="151"/>
      <c r="L117" s="151"/>
      <c r="M117" s="151"/>
      <c r="N117" s="151"/>
      <c r="O117" s="151"/>
      <c r="P117" s="151"/>
      <c r="Q117" s="151"/>
      <c r="R117" s="151"/>
      <c r="S117" s="151"/>
      <c r="T117" s="151"/>
      <c r="U117" s="151"/>
      <c r="V117" s="151"/>
    </row>
    <row r="118" spans="1:22" ht="14.25">
      <c r="A118" s="151"/>
      <c r="B118" s="414"/>
      <c r="C118" s="151"/>
      <c r="D118" s="415"/>
      <c r="E118" s="415"/>
      <c r="F118" s="151"/>
      <c r="G118" s="53"/>
      <c r="H118" s="151"/>
      <c r="I118" s="151"/>
      <c r="J118" s="151"/>
      <c r="K118" s="151"/>
      <c r="L118" s="151"/>
      <c r="M118" s="151"/>
      <c r="N118" s="151"/>
      <c r="O118" s="151"/>
      <c r="P118" s="151"/>
      <c r="Q118" s="151"/>
      <c r="R118" s="151"/>
      <c r="S118" s="151"/>
      <c r="T118" s="151"/>
      <c r="U118" s="151"/>
      <c r="V118" s="151"/>
    </row>
    <row r="119" spans="1:22" ht="14.25">
      <c r="A119" s="151"/>
      <c r="B119" s="414"/>
      <c r="C119" s="151"/>
      <c r="D119" s="415"/>
      <c r="E119" s="415"/>
      <c r="F119" s="151"/>
      <c r="G119" s="53"/>
      <c r="H119" s="151"/>
      <c r="I119" s="151"/>
      <c r="J119" s="151"/>
      <c r="K119" s="151"/>
      <c r="L119" s="151"/>
      <c r="M119" s="151"/>
      <c r="N119" s="151"/>
      <c r="O119" s="151"/>
      <c r="P119" s="151"/>
      <c r="Q119" s="151"/>
      <c r="R119" s="151"/>
      <c r="S119" s="151"/>
      <c r="T119" s="151"/>
      <c r="U119" s="151"/>
      <c r="V119" s="151"/>
    </row>
    <row r="120" spans="1:22" ht="14.25">
      <c r="A120" s="151"/>
      <c r="B120" s="414"/>
      <c r="C120" s="151"/>
      <c r="D120" s="415"/>
      <c r="E120" s="415"/>
      <c r="F120" s="151"/>
      <c r="G120" s="53"/>
      <c r="H120" s="151"/>
      <c r="I120" s="151"/>
      <c r="J120" s="151"/>
      <c r="K120" s="151"/>
      <c r="L120" s="151"/>
      <c r="M120" s="151"/>
      <c r="N120" s="151"/>
      <c r="O120" s="151"/>
      <c r="P120" s="151"/>
      <c r="Q120" s="151"/>
      <c r="R120" s="151"/>
      <c r="S120" s="151"/>
      <c r="T120" s="151"/>
      <c r="U120" s="151"/>
      <c r="V120" s="151"/>
    </row>
    <row r="121" spans="1:22" ht="14.25">
      <c r="A121" s="151"/>
      <c r="B121" s="414"/>
      <c r="C121" s="151"/>
      <c r="D121" s="415"/>
      <c r="E121" s="415"/>
      <c r="F121" s="151"/>
      <c r="G121" s="53"/>
      <c r="H121" s="151"/>
      <c r="I121" s="151"/>
      <c r="J121" s="151"/>
      <c r="K121" s="151"/>
      <c r="L121" s="151"/>
      <c r="M121" s="151"/>
      <c r="N121" s="151"/>
      <c r="O121" s="151"/>
      <c r="P121" s="151"/>
      <c r="Q121" s="151"/>
      <c r="R121" s="151"/>
      <c r="S121" s="151"/>
      <c r="T121" s="151"/>
      <c r="U121" s="151"/>
      <c r="V121" s="151"/>
    </row>
    <row r="122" spans="1:22" ht="14.25">
      <c r="A122" s="151"/>
      <c r="B122" s="414"/>
      <c r="C122" s="151"/>
      <c r="D122" s="415"/>
      <c r="E122" s="415"/>
      <c r="F122" s="151"/>
      <c r="G122" s="53"/>
      <c r="H122" s="151"/>
      <c r="I122" s="151"/>
      <c r="J122" s="151"/>
      <c r="K122" s="151"/>
      <c r="L122" s="151"/>
      <c r="M122" s="151"/>
      <c r="N122" s="151"/>
      <c r="O122" s="151"/>
      <c r="P122" s="151"/>
      <c r="Q122" s="151"/>
      <c r="R122" s="151"/>
      <c r="S122" s="151"/>
      <c r="T122" s="151"/>
      <c r="U122" s="151"/>
      <c r="V122" s="151"/>
    </row>
    <row r="123" spans="1:22" ht="14.25">
      <c r="A123" s="151"/>
      <c r="B123" s="414"/>
      <c r="C123" s="151"/>
      <c r="D123" s="415"/>
      <c r="E123" s="415"/>
      <c r="F123" s="151"/>
      <c r="G123" s="53"/>
      <c r="H123" s="151"/>
      <c r="I123" s="151"/>
      <c r="J123" s="151"/>
      <c r="K123" s="151"/>
      <c r="L123" s="151"/>
      <c r="M123" s="151"/>
      <c r="N123" s="151"/>
      <c r="O123" s="151"/>
      <c r="P123" s="151"/>
      <c r="Q123" s="151"/>
      <c r="R123" s="151"/>
      <c r="S123" s="151"/>
      <c r="T123" s="151"/>
      <c r="U123" s="151"/>
      <c r="V123" s="151"/>
    </row>
    <row r="124" spans="1:22" ht="14.25">
      <c r="A124" s="151"/>
      <c r="B124" s="414"/>
      <c r="C124" s="151"/>
      <c r="D124" s="415"/>
      <c r="E124" s="415"/>
      <c r="F124" s="151"/>
      <c r="G124" s="53"/>
      <c r="H124" s="151"/>
      <c r="I124" s="151"/>
      <c r="J124" s="151"/>
      <c r="K124" s="151"/>
      <c r="L124" s="151"/>
      <c r="M124" s="151"/>
      <c r="N124" s="151"/>
      <c r="O124" s="151"/>
      <c r="P124" s="151"/>
      <c r="Q124" s="151"/>
      <c r="R124" s="151"/>
      <c r="S124" s="151"/>
      <c r="T124" s="151"/>
      <c r="U124" s="151"/>
      <c r="V124" s="151"/>
    </row>
    <row r="125" spans="1:22" ht="14.25">
      <c r="A125" s="151"/>
      <c r="B125" s="414"/>
      <c r="C125" s="151"/>
      <c r="D125" s="415"/>
      <c r="E125" s="415"/>
      <c r="F125" s="151"/>
      <c r="G125" s="53"/>
      <c r="H125" s="151"/>
      <c r="I125" s="151"/>
      <c r="J125" s="151"/>
      <c r="K125" s="151"/>
      <c r="L125" s="151"/>
      <c r="M125" s="151"/>
      <c r="N125" s="151"/>
      <c r="O125" s="151"/>
      <c r="P125" s="151"/>
      <c r="Q125" s="151"/>
      <c r="R125" s="151"/>
      <c r="S125" s="151"/>
      <c r="T125" s="151"/>
      <c r="U125" s="151"/>
      <c r="V125" s="151"/>
    </row>
    <row r="126" spans="1:22" ht="14.25">
      <c r="A126" s="151"/>
      <c r="B126" s="414"/>
      <c r="C126" s="151"/>
      <c r="D126" s="415"/>
      <c r="E126" s="415"/>
      <c r="F126" s="151"/>
      <c r="G126" s="53"/>
      <c r="H126" s="151"/>
      <c r="I126" s="151"/>
      <c r="J126" s="151"/>
      <c r="K126" s="151"/>
      <c r="L126" s="151"/>
      <c r="M126" s="151"/>
      <c r="N126" s="151"/>
      <c r="O126" s="151"/>
      <c r="P126" s="151"/>
      <c r="Q126" s="151"/>
      <c r="R126" s="151"/>
      <c r="S126" s="151"/>
      <c r="T126" s="151"/>
      <c r="U126" s="151"/>
      <c r="V126" s="151"/>
    </row>
    <row r="127" spans="1:22" ht="14.25">
      <c r="A127" s="151"/>
      <c r="B127" s="414"/>
      <c r="C127" s="151"/>
      <c r="D127" s="415"/>
      <c r="E127" s="415"/>
      <c r="F127" s="151"/>
      <c r="G127" s="53"/>
      <c r="H127" s="151"/>
      <c r="I127" s="151"/>
      <c r="J127" s="151"/>
      <c r="K127" s="151"/>
      <c r="L127" s="151"/>
      <c r="M127" s="151"/>
      <c r="N127" s="151"/>
      <c r="O127" s="151"/>
      <c r="P127" s="151"/>
      <c r="Q127" s="151"/>
      <c r="R127" s="151"/>
      <c r="S127" s="151"/>
      <c r="T127" s="151"/>
      <c r="U127" s="151"/>
      <c r="V127" s="151"/>
    </row>
    <row r="128" spans="1:22" ht="14.25">
      <c r="A128" s="151"/>
      <c r="B128" s="414"/>
      <c r="C128" s="151"/>
      <c r="D128" s="415"/>
      <c r="E128" s="415"/>
      <c r="F128" s="151"/>
      <c r="G128" s="53"/>
      <c r="H128" s="151"/>
      <c r="I128" s="151"/>
      <c r="J128" s="151"/>
      <c r="K128" s="151"/>
      <c r="L128" s="151"/>
      <c r="M128" s="151"/>
      <c r="N128" s="151"/>
      <c r="O128" s="151"/>
      <c r="P128" s="151"/>
      <c r="Q128" s="151"/>
      <c r="R128" s="151"/>
      <c r="S128" s="151"/>
      <c r="T128" s="151"/>
      <c r="U128" s="151"/>
      <c r="V128" s="151"/>
    </row>
    <row r="129" spans="1:22" ht="14.25">
      <c r="A129" s="151"/>
      <c r="B129" s="414"/>
      <c r="C129" s="151"/>
      <c r="D129" s="415"/>
      <c r="E129" s="415"/>
      <c r="F129" s="151"/>
      <c r="G129" s="53"/>
      <c r="H129" s="151"/>
      <c r="I129" s="151"/>
      <c r="J129" s="151"/>
      <c r="K129" s="151"/>
      <c r="L129" s="151"/>
      <c r="M129" s="151"/>
      <c r="N129" s="151"/>
      <c r="O129" s="151"/>
      <c r="P129" s="151"/>
      <c r="Q129" s="151"/>
      <c r="R129" s="151"/>
      <c r="S129" s="151"/>
      <c r="T129" s="151"/>
      <c r="U129" s="151"/>
      <c r="V129" s="151"/>
    </row>
    <row r="130" spans="1:22" ht="14.25">
      <c r="A130" s="151"/>
      <c r="B130" s="414"/>
      <c r="C130" s="151"/>
      <c r="D130" s="415"/>
      <c r="E130" s="415"/>
      <c r="F130" s="151"/>
      <c r="G130" s="53"/>
      <c r="H130" s="151"/>
      <c r="I130" s="151"/>
      <c r="J130" s="151"/>
      <c r="K130" s="151"/>
      <c r="L130" s="151"/>
      <c r="M130" s="151"/>
      <c r="N130" s="151"/>
      <c r="O130" s="151"/>
      <c r="P130" s="151"/>
      <c r="Q130" s="151"/>
      <c r="R130" s="151"/>
      <c r="S130" s="151"/>
      <c r="T130" s="151"/>
      <c r="U130" s="151"/>
      <c r="V130" s="151"/>
    </row>
    <row r="131" spans="1:22" ht="14.25">
      <c r="A131" s="151"/>
      <c r="B131" s="414"/>
      <c r="C131" s="151"/>
      <c r="D131" s="415"/>
      <c r="E131" s="415"/>
      <c r="F131" s="151"/>
      <c r="G131" s="53"/>
      <c r="H131" s="151"/>
      <c r="I131" s="151"/>
      <c r="J131" s="151"/>
      <c r="K131" s="151"/>
      <c r="L131" s="151"/>
      <c r="M131" s="151"/>
      <c r="N131" s="151"/>
      <c r="O131" s="151"/>
      <c r="P131" s="151"/>
      <c r="Q131" s="151"/>
      <c r="R131" s="151"/>
      <c r="S131" s="151"/>
      <c r="T131" s="151"/>
      <c r="U131" s="151"/>
      <c r="V131" s="151"/>
    </row>
    <row r="132" spans="1:22" ht="14.25">
      <c r="A132" s="151"/>
      <c r="B132" s="414"/>
      <c r="C132" s="151"/>
      <c r="D132" s="415"/>
      <c r="E132" s="415"/>
      <c r="F132" s="151"/>
      <c r="G132" s="53"/>
      <c r="H132" s="151"/>
      <c r="I132" s="151"/>
      <c r="J132" s="151"/>
      <c r="K132" s="151"/>
      <c r="L132" s="151"/>
      <c r="M132" s="151"/>
      <c r="N132" s="151"/>
      <c r="O132" s="151"/>
      <c r="P132" s="151"/>
      <c r="Q132" s="151"/>
      <c r="R132" s="151"/>
      <c r="S132" s="151"/>
      <c r="T132" s="151"/>
      <c r="U132" s="151"/>
      <c r="V132" s="151"/>
    </row>
    <row r="133" spans="1:22" ht="14.25">
      <c r="A133" s="151"/>
      <c r="B133" s="414"/>
      <c r="C133" s="151"/>
      <c r="D133" s="415"/>
      <c r="E133" s="415"/>
      <c r="F133" s="151"/>
      <c r="G133" s="53"/>
      <c r="H133" s="151"/>
      <c r="I133" s="151"/>
      <c r="J133" s="151"/>
      <c r="K133" s="151"/>
      <c r="L133" s="151"/>
      <c r="M133" s="151"/>
      <c r="N133" s="151"/>
      <c r="O133" s="151"/>
      <c r="P133" s="151"/>
      <c r="Q133" s="151"/>
      <c r="R133" s="151"/>
      <c r="S133" s="151"/>
      <c r="T133" s="151"/>
      <c r="U133" s="151"/>
      <c r="V133" s="151"/>
    </row>
    <row r="134" spans="1:22" ht="14.25">
      <c r="A134" s="151"/>
      <c r="B134" s="414"/>
      <c r="C134" s="151"/>
      <c r="D134" s="415"/>
      <c r="E134" s="415"/>
      <c r="F134" s="151"/>
      <c r="G134" s="53"/>
      <c r="H134" s="151"/>
      <c r="I134" s="151"/>
      <c r="J134" s="151"/>
      <c r="K134" s="151"/>
      <c r="L134" s="151"/>
      <c r="M134" s="151"/>
      <c r="N134" s="151"/>
      <c r="O134" s="151"/>
      <c r="P134" s="151"/>
      <c r="Q134" s="151"/>
      <c r="R134" s="151"/>
      <c r="S134" s="151"/>
      <c r="T134" s="151"/>
      <c r="U134" s="151"/>
      <c r="V134" s="151"/>
    </row>
    <row r="135" spans="1:22" ht="14.25">
      <c r="A135" s="151"/>
      <c r="B135" s="414"/>
      <c r="C135" s="151"/>
      <c r="D135" s="415"/>
      <c r="E135" s="415"/>
      <c r="F135" s="151"/>
      <c r="G135" s="53"/>
      <c r="H135" s="151"/>
      <c r="I135" s="151"/>
      <c r="J135" s="151"/>
      <c r="K135" s="151"/>
      <c r="L135" s="151"/>
      <c r="M135" s="151"/>
      <c r="N135" s="151"/>
      <c r="O135" s="151"/>
      <c r="P135" s="151"/>
      <c r="Q135" s="151"/>
      <c r="R135" s="151"/>
      <c r="S135" s="151"/>
      <c r="T135" s="151"/>
      <c r="U135" s="151"/>
      <c r="V135" s="151"/>
    </row>
    <row r="136" spans="1:22" ht="14.25">
      <c r="A136" s="151"/>
      <c r="B136" s="414"/>
      <c r="C136" s="151"/>
      <c r="D136" s="415"/>
      <c r="E136" s="415"/>
      <c r="F136" s="151"/>
      <c r="G136" s="53"/>
      <c r="H136" s="151"/>
      <c r="I136" s="151"/>
      <c r="J136" s="151"/>
      <c r="K136" s="151"/>
      <c r="L136" s="151"/>
      <c r="M136" s="151"/>
      <c r="N136" s="151"/>
      <c r="O136" s="151"/>
      <c r="P136" s="151"/>
      <c r="Q136" s="151"/>
      <c r="R136" s="151"/>
      <c r="S136" s="151"/>
      <c r="T136" s="151"/>
      <c r="U136" s="151"/>
      <c r="V136" s="151"/>
    </row>
    <row r="137" spans="1:22" ht="14.25">
      <c r="A137" s="151"/>
      <c r="B137" s="414"/>
      <c r="C137" s="151"/>
      <c r="D137" s="415"/>
      <c r="E137" s="415"/>
      <c r="F137" s="151"/>
      <c r="G137" s="53"/>
      <c r="H137" s="151"/>
      <c r="I137" s="151"/>
      <c r="J137" s="151"/>
      <c r="K137" s="151"/>
      <c r="L137" s="151"/>
      <c r="M137" s="151"/>
      <c r="N137" s="151"/>
      <c r="O137" s="151"/>
      <c r="P137" s="151"/>
      <c r="Q137" s="151"/>
      <c r="R137" s="151"/>
      <c r="S137" s="151"/>
      <c r="T137" s="151"/>
      <c r="U137" s="151"/>
      <c r="V137" s="151"/>
    </row>
    <row r="138" spans="1:22" ht="14.25">
      <c r="A138" s="151"/>
      <c r="B138" s="414"/>
      <c r="C138" s="151"/>
      <c r="D138" s="415"/>
      <c r="E138" s="415"/>
      <c r="F138" s="151"/>
      <c r="G138" s="53"/>
      <c r="H138" s="151"/>
      <c r="I138" s="151"/>
      <c r="J138" s="151"/>
      <c r="K138" s="151"/>
      <c r="L138" s="151"/>
      <c r="M138" s="151"/>
      <c r="N138" s="151"/>
      <c r="O138" s="151"/>
      <c r="P138" s="151"/>
      <c r="Q138" s="151"/>
      <c r="R138" s="151"/>
      <c r="S138" s="151"/>
      <c r="T138" s="151"/>
      <c r="U138" s="151"/>
      <c r="V138" s="151"/>
    </row>
    <row r="139" spans="1:22" ht="14.25">
      <c r="A139" s="151"/>
      <c r="B139" s="414"/>
      <c r="C139" s="151"/>
      <c r="D139" s="415"/>
      <c r="E139" s="415"/>
      <c r="F139" s="151"/>
      <c r="G139" s="53"/>
      <c r="H139" s="151"/>
      <c r="I139" s="151"/>
      <c r="J139" s="151"/>
      <c r="K139" s="151"/>
      <c r="L139" s="151"/>
      <c r="M139" s="151"/>
      <c r="N139" s="151"/>
      <c r="O139" s="151"/>
      <c r="P139" s="151"/>
      <c r="Q139" s="151"/>
      <c r="R139" s="151"/>
      <c r="S139" s="151"/>
      <c r="T139" s="151"/>
      <c r="U139" s="151"/>
      <c r="V139" s="151"/>
    </row>
    <row r="140" spans="1:22" ht="14.25">
      <c r="A140" s="151"/>
      <c r="B140" s="414"/>
      <c r="C140" s="151"/>
      <c r="D140" s="415"/>
      <c r="E140" s="415"/>
      <c r="F140" s="151"/>
      <c r="G140" s="53"/>
      <c r="H140" s="151"/>
      <c r="I140" s="151"/>
      <c r="J140" s="151"/>
      <c r="K140" s="151"/>
      <c r="L140" s="151"/>
      <c r="M140" s="151"/>
      <c r="N140" s="151"/>
      <c r="O140" s="151"/>
      <c r="P140" s="151"/>
      <c r="Q140" s="151"/>
      <c r="R140" s="151"/>
      <c r="S140" s="151"/>
      <c r="T140" s="151"/>
      <c r="U140" s="151"/>
      <c r="V140" s="151"/>
    </row>
    <row r="141" spans="1:22" ht="14.25">
      <c r="A141" s="151"/>
      <c r="B141" s="414"/>
      <c r="C141" s="151"/>
      <c r="D141" s="415"/>
      <c r="E141" s="415"/>
      <c r="F141" s="151"/>
      <c r="G141" s="53"/>
      <c r="H141" s="151"/>
      <c r="I141" s="151"/>
      <c r="J141" s="151"/>
      <c r="K141" s="151"/>
      <c r="L141" s="151"/>
      <c r="M141" s="151"/>
      <c r="N141" s="151"/>
      <c r="O141" s="151"/>
      <c r="P141" s="151"/>
      <c r="Q141" s="151"/>
      <c r="R141" s="151"/>
      <c r="S141" s="151"/>
      <c r="T141" s="151"/>
      <c r="U141" s="151"/>
      <c r="V141" s="151"/>
    </row>
    <row r="142" spans="1:22" ht="14.25">
      <c r="A142" s="151"/>
      <c r="B142" s="414"/>
      <c r="C142" s="151"/>
      <c r="D142" s="415"/>
      <c r="E142" s="415"/>
      <c r="F142" s="151"/>
      <c r="G142" s="53"/>
      <c r="H142" s="151"/>
      <c r="I142" s="151"/>
      <c r="J142" s="151"/>
      <c r="K142" s="151"/>
      <c r="L142" s="151"/>
      <c r="M142" s="151"/>
      <c r="N142" s="151"/>
      <c r="O142" s="151"/>
      <c r="P142" s="151"/>
      <c r="Q142" s="151"/>
      <c r="R142" s="151"/>
      <c r="S142" s="151"/>
      <c r="T142" s="151"/>
      <c r="U142" s="151"/>
      <c r="V142" s="151"/>
    </row>
    <row r="143" spans="1:22" ht="14.25">
      <c r="A143" s="151"/>
      <c r="B143" s="414"/>
      <c r="C143" s="151"/>
      <c r="D143" s="415"/>
      <c r="E143" s="415"/>
      <c r="F143" s="151"/>
      <c r="G143" s="53"/>
      <c r="H143" s="151"/>
      <c r="I143" s="151"/>
      <c r="J143" s="151"/>
      <c r="K143" s="151"/>
      <c r="L143" s="151"/>
      <c r="M143" s="151"/>
      <c r="N143" s="151"/>
      <c r="O143" s="151"/>
      <c r="P143" s="151"/>
      <c r="Q143" s="151"/>
      <c r="R143" s="151"/>
      <c r="S143" s="151"/>
      <c r="T143" s="151"/>
      <c r="U143" s="151"/>
      <c r="V143" s="151"/>
    </row>
    <row r="144" spans="1:22" ht="14.25">
      <c r="A144" s="151"/>
      <c r="B144" s="414"/>
      <c r="C144" s="151"/>
      <c r="D144" s="415"/>
      <c r="E144" s="415"/>
      <c r="F144" s="151"/>
      <c r="G144" s="53"/>
      <c r="H144" s="151"/>
      <c r="I144" s="151"/>
      <c r="J144" s="151"/>
      <c r="K144" s="151"/>
      <c r="L144" s="151"/>
      <c r="M144" s="151"/>
      <c r="N144" s="151"/>
      <c r="O144" s="151"/>
      <c r="P144" s="151"/>
      <c r="Q144" s="151"/>
      <c r="R144" s="151"/>
      <c r="S144" s="151"/>
      <c r="T144" s="151"/>
      <c r="U144" s="151"/>
      <c r="V144" s="151"/>
    </row>
    <row r="145" spans="1:22" ht="14.25">
      <c r="A145" s="151"/>
      <c r="B145" s="414"/>
      <c r="C145" s="151"/>
      <c r="D145" s="415"/>
      <c r="E145" s="415"/>
      <c r="F145" s="151"/>
      <c r="G145" s="53"/>
      <c r="H145" s="151"/>
      <c r="I145" s="151"/>
      <c r="J145" s="151"/>
      <c r="K145" s="151"/>
      <c r="L145" s="151"/>
      <c r="M145" s="151"/>
      <c r="N145" s="151"/>
      <c r="O145" s="151"/>
      <c r="P145" s="151"/>
      <c r="Q145" s="151"/>
      <c r="R145" s="151"/>
      <c r="S145" s="151"/>
      <c r="T145" s="151"/>
      <c r="U145" s="151"/>
      <c r="V145" s="151"/>
    </row>
    <row r="146" spans="1:22" ht="14.25">
      <c r="A146" s="151"/>
      <c r="B146" s="414"/>
      <c r="C146" s="151"/>
      <c r="D146" s="415"/>
      <c r="E146" s="415"/>
      <c r="F146" s="151"/>
      <c r="G146" s="53"/>
      <c r="H146" s="151"/>
      <c r="I146" s="151"/>
      <c r="J146" s="151"/>
      <c r="K146" s="151"/>
      <c r="L146" s="151"/>
      <c r="M146" s="151"/>
      <c r="N146" s="151"/>
      <c r="O146" s="151"/>
      <c r="P146" s="151"/>
      <c r="Q146" s="151"/>
      <c r="R146" s="151"/>
      <c r="S146" s="151"/>
      <c r="T146" s="151"/>
      <c r="U146" s="151"/>
      <c r="V146" s="151"/>
    </row>
    <row r="147" spans="1:22" ht="14.25">
      <c r="A147" s="151"/>
      <c r="B147" s="414"/>
      <c r="C147" s="151"/>
      <c r="D147" s="415"/>
      <c r="E147" s="415"/>
      <c r="F147" s="151"/>
      <c r="G147" s="53"/>
      <c r="H147" s="151"/>
      <c r="I147" s="151"/>
      <c r="J147" s="151"/>
      <c r="K147" s="151"/>
      <c r="L147" s="151"/>
      <c r="M147" s="151"/>
      <c r="N147" s="151"/>
      <c r="O147" s="151"/>
      <c r="P147" s="151"/>
      <c r="Q147" s="151"/>
      <c r="R147" s="151"/>
      <c r="S147" s="151"/>
      <c r="T147" s="151"/>
      <c r="U147" s="151"/>
      <c r="V147" s="151"/>
    </row>
    <row r="148" spans="1:22" ht="14.25">
      <c r="A148" s="151"/>
      <c r="B148" s="414"/>
      <c r="C148" s="151"/>
      <c r="D148" s="415"/>
      <c r="E148" s="415"/>
      <c r="F148" s="151"/>
      <c r="G148" s="53"/>
      <c r="H148" s="151"/>
      <c r="I148" s="151"/>
      <c r="J148" s="151"/>
      <c r="K148" s="151"/>
      <c r="L148" s="151"/>
      <c r="M148" s="151"/>
      <c r="N148" s="151"/>
      <c r="O148" s="151"/>
      <c r="P148" s="151"/>
      <c r="Q148" s="151"/>
      <c r="R148" s="151"/>
      <c r="S148" s="151"/>
      <c r="T148" s="151"/>
      <c r="U148" s="151"/>
      <c r="V148" s="151"/>
    </row>
    <row r="149" spans="1:22" ht="14.25">
      <c r="A149" s="151"/>
      <c r="B149" s="414"/>
      <c r="C149" s="151"/>
      <c r="D149" s="415"/>
      <c r="E149" s="415"/>
      <c r="F149" s="151"/>
      <c r="G149" s="53"/>
      <c r="H149" s="151"/>
      <c r="I149" s="151"/>
      <c r="J149" s="151"/>
      <c r="K149" s="151"/>
      <c r="L149" s="151"/>
      <c r="M149" s="151"/>
      <c r="N149" s="151"/>
      <c r="O149" s="151"/>
      <c r="P149" s="151"/>
      <c r="Q149" s="151"/>
      <c r="R149" s="151"/>
      <c r="S149" s="151"/>
      <c r="T149" s="151"/>
      <c r="U149" s="151"/>
      <c r="V149" s="151"/>
    </row>
    <row r="150" spans="1:22" ht="14.25">
      <c r="A150" s="151"/>
      <c r="B150" s="414"/>
      <c r="C150" s="151"/>
      <c r="D150" s="415"/>
      <c r="E150" s="415"/>
      <c r="F150" s="151"/>
      <c r="G150" s="53"/>
      <c r="H150" s="151"/>
      <c r="I150" s="151"/>
      <c r="J150" s="151"/>
      <c r="K150" s="151"/>
      <c r="L150" s="151"/>
      <c r="M150" s="151"/>
      <c r="N150" s="151"/>
      <c r="O150" s="151"/>
      <c r="P150" s="151"/>
      <c r="Q150" s="151"/>
      <c r="R150" s="151"/>
      <c r="S150" s="151"/>
      <c r="T150" s="151"/>
      <c r="U150" s="151"/>
      <c r="V150" s="151"/>
    </row>
    <row r="151" spans="1:22" ht="14.25">
      <c r="A151" s="151"/>
      <c r="B151" s="414"/>
      <c r="C151" s="151"/>
      <c r="D151" s="415"/>
      <c r="E151" s="415"/>
      <c r="F151" s="151"/>
      <c r="G151" s="53"/>
      <c r="H151" s="151"/>
      <c r="I151" s="151"/>
      <c r="J151" s="151"/>
      <c r="K151" s="151"/>
      <c r="L151" s="151"/>
      <c r="M151" s="151"/>
      <c r="N151" s="151"/>
      <c r="O151" s="151"/>
      <c r="P151" s="151"/>
      <c r="Q151" s="151"/>
      <c r="R151" s="151"/>
      <c r="S151" s="151"/>
      <c r="T151" s="151"/>
      <c r="U151" s="151"/>
      <c r="V151" s="151"/>
    </row>
    <row r="152" spans="1:22" ht="14.25">
      <c r="A152" s="151"/>
      <c r="B152" s="414"/>
      <c r="C152" s="151"/>
      <c r="D152" s="415"/>
      <c r="E152" s="415"/>
      <c r="F152" s="151"/>
      <c r="G152" s="53"/>
      <c r="H152" s="151"/>
      <c r="I152" s="151"/>
      <c r="J152" s="151"/>
      <c r="K152" s="151"/>
      <c r="L152" s="151"/>
      <c r="M152" s="151"/>
      <c r="N152" s="151"/>
      <c r="O152" s="151"/>
      <c r="P152" s="151"/>
      <c r="Q152" s="151"/>
      <c r="R152" s="151"/>
      <c r="S152" s="151"/>
      <c r="T152" s="151"/>
      <c r="U152" s="151"/>
      <c r="V152" s="151"/>
    </row>
    <row r="153" spans="1:22" ht="14.25">
      <c r="A153" s="151"/>
      <c r="B153" s="414"/>
      <c r="C153" s="151"/>
      <c r="D153" s="415"/>
      <c r="E153" s="415"/>
      <c r="F153" s="151"/>
      <c r="G153" s="53"/>
      <c r="H153" s="151"/>
      <c r="I153" s="151"/>
      <c r="J153" s="151"/>
      <c r="K153" s="151"/>
      <c r="L153" s="151"/>
      <c r="M153" s="151"/>
      <c r="N153" s="151"/>
      <c r="O153" s="151"/>
      <c r="P153" s="151"/>
      <c r="Q153" s="151"/>
      <c r="R153" s="151"/>
      <c r="S153" s="151"/>
      <c r="T153" s="151"/>
      <c r="U153" s="151"/>
      <c r="V153" s="151"/>
    </row>
    <row r="154" spans="1:22" ht="14.25">
      <c r="A154" s="151"/>
      <c r="B154" s="414"/>
      <c r="C154" s="151"/>
      <c r="D154" s="415"/>
      <c r="E154" s="415"/>
      <c r="F154" s="151"/>
      <c r="G154" s="53"/>
      <c r="H154" s="151"/>
      <c r="I154" s="151"/>
      <c r="J154" s="151"/>
      <c r="K154" s="151"/>
      <c r="L154" s="151"/>
      <c r="M154" s="151"/>
      <c r="N154" s="151"/>
      <c r="O154" s="151"/>
      <c r="P154" s="151"/>
      <c r="Q154" s="151"/>
      <c r="R154" s="151"/>
      <c r="S154" s="151"/>
      <c r="T154" s="151"/>
      <c r="U154" s="151"/>
      <c r="V154" s="151"/>
    </row>
    <row r="155" spans="1:22" ht="14.25">
      <c r="A155" s="151"/>
      <c r="B155" s="414"/>
      <c r="C155" s="151"/>
      <c r="D155" s="415"/>
      <c r="E155" s="415"/>
      <c r="F155" s="151"/>
      <c r="G155" s="53"/>
      <c r="H155" s="151"/>
      <c r="I155" s="151"/>
      <c r="J155" s="151"/>
      <c r="K155" s="151"/>
      <c r="L155" s="151"/>
      <c r="M155" s="151"/>
      <c r="N155" s="151"/>
      <c r="O155" s="151"/>
      <c r="P155" s="151"/>
      <c r="Q155" s="151"/>
      <c r="R155" s="151"/>
      <c r="S155" s="151"/>
      <c r="T155" s="151"/>
      <c r="U155" s="151"/>
      <c r="V155" s="151"/>
    </row>
    <row r="156" spans="1:22" ht="14.25">
      <c r="A156" s="151"/>
      <c r="B156" s="414"/>
      <c r="C156" s="151"/>
      <c r="D156" s="415"/>
      <c r="E156" s="415"/>
      <c r="F156" s="151"/>
      <c r="G156" s="53"/>
      <c r="H156" s="151"/>
      <c r="I156" s="151"/>
      <c r="J156" s="151"/>
      <c r="K156" s="151"/>
      <c r="L156" s="151"/>
      <c r="M156" s="151"/>
      <c r="N156" s="151"/>
      <c r="O156" s="151"/>
      <c r="P156" s="151"/>
      <c r="Q156" s="151"/>
      <c r="R156" s="151"/>
      <c r="S156" s="151"/>
      <c r="T156" s="151"/>
      <c r="U156" s="151"/>
      <c r="V156" s="151"/>
    </row>
    <row r="157" spans="1:22" ht="14.25">
      <c r="A157" s="151"/>
      <c r="B157" s="414"/>
      <c r="C157" s="151"/>
      <c r="D157" s="415"/>
      <c r="E157" s="415"/>
      <c r="F157" s="151"/>
      <c r="G157" s="53"/>
      <c r="H157" s="151"/>
      <c r="I157" s="151"/>
      <c r="J157" s="151"/>
      <c r="K157" s="151"/>
      <c r="L157" s="151"/>
      <c r="M157" s="151"/>
      <c r="N157" s="151"/>
      <c r="O157" s="151"/>
      <c r="P157" s="151"/>
      <c r="Q157" s="151"/>
      <c r="R157" s="151"/>
      <c r="S157" s="151"/>
      <c r="T157" s="151"/>
      <c r="U157" s="151"/>
      <c r="V157" s="151"/>
    </row>
    <row r="158" spans="1:22" ht="14.25">
      <c r="A158" s="151"/>
      <c r="B158" s="414"/>
      <c r="C158" s="151"/>
      <c r="D158" s="415"/>
      <c r="E158" s="415"/>
      <c r="F158" s="151"/>
      <c r="G158" s="53"/>
      <c r="H158" s="151"/>
      <c r="I158" s="151"/>
      <c r="J158" s="151"/>
      <c r="K158" s="151"/>
      <c r="L158" s="151"/>
      <c r="M158" s="151"/>
      <c r="N158" s="151"/>
      <c r="O158" s="151"/>
      <c r="P158" s="151"/>
      <c r="Q158" s="151"/>
      <c r="R158" s="151"/>
      <c r="S158" s="151"/>
      <c r="T158" s="151"/>
      <c r="U158" s="151"/>
      <c r="V158" s="151"/>
    </row>
    <row r="159" spans="1:22" ht="14.25">
      <c r="A159" s="151"/>
      <c r="B159" s="414"/>
      <c r="C159" s="151"/>
      <c r="D159" s="415"/>
      <c r="E159" s="415"/>
      <c r="F159" s="151"/>
      <c r="G159" s="53"/>
      <c r="H159" s="151"/>
      <c r="I159" s="151"/>
      <c r="J159" s="151"/>
      <c r="K159" s="151"/>
      <c r="L159" s="151"/>
      <c r="M159" s="151"/>
      <c r="N159" s="151"/>
      <c r="O159" s="151"/>
      <c r="P159" s="151"/>
      <c r="Q159" s="151"/>
      <c r="R159" s="151"/>
      <c r="S159" s="151"/>
      <c r="T159" s="151"/>
      <c r="U159" s="151"/>
      <c r="V159" s="151"/>
    </row>
    <row r="160" spans="1:22" ht="14.25">
      <c r="A160" s="151"/>
      <c r="B160" s="414"/>
      <c r="C160" s="151"/>
      <c r="D160" s="415"/>
      <c r="E160" s="415"/>
      <c r="F160" s="151"/>
      <c r="G160" s="53"/>
      <c r="H160" s="151"/>
      <c r="I160" s="151"/>
      <c r="J160" s="151"/>
      <c r="K160" s="151"/>
      <c r="L160" s="151"/>
      <c r="M160" s="151"/>
      <c r="N160" s="151"/>
      <c r="O160" s="151"/>
      <c r="P160" s="151"/>
      <c r="Q160" s="151"/>
      <c r="R160" s="151"/>
      <c r="S160" s="151"/>
      <c r="T160" s="151"/>
      <c r="U160" s="151"/>
      <c r="V160" s="151"/>
    </row>
    <row r="161" spans="1:22" ht="14.25">
      <c r="A161" s="151"/>
      <c r="B161" s="414"/>
      <c r="C161" s="151"/>
      <c r="D161" s="415"/>
      <c r="E161" s="415"/>
      <c r="F161" s="151"/>
      <c r="G161" s="53"/>
      <c r="H161" s="151"/>
      <c r="I161" s="151"/>
      <c r="J161" s="151"/>
      <c r="K161" s="151"/>
      <c r="L161" s="151"/>
      <c r="M161" s="151"/>
      <c r="N161" s="151"/>
      <c r="O161" s="151"/>
      <c r="P161" s="151"/>
      <c r="Q161" s="151"/>
      <c r="R161" s="151"/>
      <c r="S161" s="151"/>
      <c r="T161" s="151"/>
      <c r="U161" s="151"/>
      <c r="V161" s="151"/>
    </row>
    <row r="162" spans="1:22" ht="14.25">
      <c r="A162" s="151"/>
      <c r="B162" s="414"/>
      <c r="C162" s="151"/>
      <c r="D162" s="415"/>
      <c r="E162" s="415"/>
      <c r="F162" s="151"/>
      <c r="G162" s="53"/>
      <c r="H162" s="151"/>
      <c r="I162" s="151"/>
      <c r="J162" s="151"/>
      <c r="K162" s="151"/>
      <c r="L162" s="151"/>
      <c r="M162" s="151"/>
      <c r="N162" s="151"/>
      <c r="O162" s="151"/>
      <c r="P162" s="151"/>
      <c r="Q162" s="151"/>
      <c r="R162" s="151"/>
      <c r="S162" s="151"/>
      <c r="T162" s="151"/>
      <c r="U162" s="151"/>
      <c r="V162" s="151"/>
    </row>
    <row r="163" spans="1:22" ht="14.25">
      <c r="A163" s="151"/>
      <c r="B163" s="414"/>
      <c r="C163" s="151"/>
      <c r="D163" s="415"/>
      <c r="E163" s="415"/>
      <c r="F163" s="151"/>
      <c r="G163" s="53"/>
      <c r="H163" s="151"/>
      <c r="I163" s="151"/>
      <c r="J163" s="151"/>
      <c r="K163" s="151"/>
      <c r="L163" s="151"/>
      <c r="M163" s="151"/>
      <c r="N163" s="151"/>
      <c r="O163" s="151"/>
      <c r="P163" s="151"/>
      <c r="Q163" s="151"/>
      <c r="R163" s="151"/>
      <c r="S163" s="151"/>
      <c r="T163" s="151"/>
      <c r="U163" s="151"/>
      <c r="V163" s="151"/>
    </row>
    <row r="164" spans="1:22" ht="14.25">
      <c r="A164" s="151"/>
      <c r="B164" s="414"/>
      <c r="C164" s="151"/>
      <c r="D164" s="415"/>
      <c r="E164" s="415"/>
      <c r="F164" s="151"/>
      <c r="G164" s="53"/>
      <c r="H164" s="151"/>
      <c r="I164" s="151"/>
      <c r="J164" s="151"/>
      <c r="K164" s="151"/>
      <c r="L164" s="151"/>
      <c r="M164" s="151"/>
      <c r="N164" s="151"/>
      <c r="O164" s="151"/>
      <c r="P164" s="151"/>
      <c r="Q164" s="151"/>
      <c r="R164" s="151"/>
      <c r="S164" s="151"/>
      <c r="T164" s="151"/>
      <c r="U164" s="151"/>
      <c r="V164" s="151"/>
    </row>
    <row r="165" spans="1:22" ht="14.25">
      <c r="A165" s="151"/>
      <c r="B165" s="414"/>
      <c r="C165" s="151"/>
      <c r="D165" s="415"/>
      <c r="E165" s="415"/>
      <c r="F165" s="151"/>
      <c r="G165" s="53"/>
      <c r="H165" s="151"/>
      <c r="I165" s="151"/>
      <c r="J165" s="151"/>
      <c r="K165" s="151"/>
      <c r="L165" s="151"/>
      <c r="M165" s="151"/>
      <c r="N165" s="151"/>
      <c r="O165" s="151"/>
      <c r="P165" s="151"/>
      <c r="Q165" s="151"/>
      <c r="R165" s="151"/>
      <c r="S165" s="151"/>
      <c r="T165" s="151"/>
      <c r="U165" s="151"/>
      <c r="V165" s="151"/>
    </row>
    <row r="166" spans="1:22" ht="14.25">
      <c r="A166" s="151"/>
      <c r="B166" s="414"/>
      <c r="C166" s="151"/>
      <c r="D166" s="415"/>
      <c r="E166" s="415"/>
      <c r="F166" s="151"/>
      <c r="G166" s="53"/>
      <c r="H166" s="151"/>
      <c r="I166" s="151"/>
      <c r="J166" s="151"/>
      <c r="K166" s="151"/>
      <c r="L166" s="151"/>
      <c r="M166" s="151"/>
      <c r="N166" s="151"/>
      <c r="O166" s="151"/>
      <c r="P166" s="151"/>
      <c r="Q166" s="151"/>
      <c r="R166" s="151"/>
      <c r="S166" s="151"/>
      <c r="T166" s="151"/>
      <c r="U166" s="151"/>
      <c r="V166" s="151"/>
    </row>
    <row r="167" spans="1:22" ht="14.25">
      <c r="A167" s="151"/>
      <c r="B167" s="414"/>
      <c r="C167" s="151"/>
      <c r="D167" s="415"/>
      <c r="E167" s="415"/>
      <c r="F167" s="151"/>
      <c r="G167" s="53"/>
      <c r="H167" s="151"/>
      <c r="I167" s="151"/>
      <c r="J167" s="151"/>
      <c r="K167" s="151"/>
      <c r="L167" s="151"/>
      <c r="M167" s="151"/>
      <c r="N167" s="151"/>
      <c r="O167" s="151"/>
      <c r="P167" s="151"/>
      <c r="Q167" s="151"/>
      <c r="R167" s="151"/>
      <c r="S167" s="151"/>
      <c r="T167" s="151"/>
      <c r="U167" s="151"/>
      <c r="V167" s="151"/>
    </row>
    <row r="168" spans="1:22" ht="14.25">
      <c r="A168" s="151"/>
      <c r="B168" s="414"/>
      <c r="C168" s="151"/>
      <c r="D168" s="415"/>
      <c r="E168" s="415"/>
      <c r="F168" s="151"/>
      <c r="G168" s="53"/>
      <c r="H168" s="151"/>
      <c r="I168" s="151"/>
      <c r="J168" s="151"/>
      <c r="K168" s="151"/>
      <c r="L168" s="151"/>
      <c r="M168" s="151"/>
      <c r="N168" s="151"/>
      <c r="O168" s="151"/>
      <c r="P168" s="151"/>
      <c r="Q168" s="151"/>
      <c r="R168" s="151"/>
      <c r="S168" s="151"/>
      <c r="T168" s="151"/>
      <c r="U168" s="151"/>
      <c r="V168" s="151"/>
    </row>
    <row r="169" spans="1:22" ht="14.25">
      <c r="A169" s="151"/>
      <c r="B169" s="414"/>
      <c r="C169" s="151"/>
      <c r="D169" s="415"/>
      <c r="E169" s="415"/>
      <c r="F169" s="151"/>
      <c r="G169" s="53"/>
      <c r="H169" s="151"/>
      <c r="I169" s="151"/>
      <c r="J169" s="151"/>
      <c r="K169" s="151"/>
      <c r="L169" s="151"/>
      <c r="M169" s="151"/>
      <c r="N169" s="151"/>
      <c r="O169" s="151"/>
      <c r="P169" s="151"/>
      <c r="Q169" s="151"/>
      <c r="R169" s="151"/>
      <c r="S169" s="151"/>
      <c r="T169" s="151"/>
      <c r="U169" s="151"/>
      <c r="V169" s="151"/>
    </row>
    <row r="170" spans="1:22" ht="14.25">
      <c r="A170" s="151"/>
      <c r="B170" s="414"/>
      <c r="C170" s="151"/>
      <c r="D170" s="415"/>
      <c r="E170" s="415"/>
      <c r="F170" s="151"/>
      <c r="G170" s="53"/>
      <c r="H170" s="151"/>
      <c r="I170" s="151"/>
      <c r="J170" s="151"/>
      <c r="K170" s="151"/>
      <c r="L170" s="151"/>
      <c r="M170" s="151"/>
      <c r="N170" s="151"/>
      <c r="O170" s="151"/>
      <c r="P170" s="151"/>
      <c r="Q170" s="151"/>
      <c r="R170" s="151"/>
      <c r="S170" s="151"/>
      <c r="T170" s="151"/>
      <c r="U170" s="151"/>
      <c r="V170" s="151"/>
    </row>
    <row r="171" spans="1:22" ht="14.25">
      <c r="A171" s="151"/>
      <c r="B171" s="414"/>
      <c r="C171" s="151"/>
      <c r="D171" s="415"/>
      <c r="E171" s="415"/>
      <c r="F171" s="151"/>
      <c r="G171" s="53"/>
      <c r="H171" s="151"/>
      <c r="I171" s="151"/>
      <c r="J171" s="151"/>
      <c r="K171" s="151"/>
      <c r="L171" s="151"/>
      <c r="M171" s="151"/>
      <c r="N171" s="151"/>
      <c r="O171" s="151"/>
      <c r="P171" s="151"/>
      <c r="Q171" s="151"/>
      <c r="R171" s="151"/>
      <c r="S171" s="151"/>
      <c r="T171" s="151"/>
      <c r="U171" s="151"/>
      <c r="V171" s="151"/>
    </row>
    <row r="172" spans="1:22" ht="14.25">
      <c r="A172" s="151"/>
      <c r="B172" s="414"/>
      <c r="C172" s="151"/>
      <c r="D172" s="415"/>
      <c r="E172" s="415"/>
      <c r="F172" s="151"/>
      <c r="G172" s="53"/>
      <c r="H172" s="151"/>
      <c r="I172" s="151"/>
      <c r="J172" s="151"/>
      <c r="K172" s="151"/>
      <c r="L172" s="151"/>
      <c r="M172" s="151"/>
      <c r="N172" s="151"/>
      <c r="O172" s="151"/>
      <c r="P172" s="151"/>
      <c r="Q172" s="151"/>
      <c r="R172" s="151"/>
      <c r="S172" s="151"/>
      <c r="T172" s="151"/>
      <c r="U172" s="151"/>
      <c r="V172" s="151"/>
    </row>
    <row r="173" spans="1:22" ht="14.25">
      <c r="A173" s="151"/>
      <c r="B173" s="414"/>
      <c r="C173" s="151"/>
      <c r="D173" s="415"/>
      <c r="E173" s="415"/>
      <c r="F173" s="151"/>
      <c r="G173" s="53"/>
      <c r="H173" s="151"/>
      <c r="I173" s="151"/>
      <c r="J173" s="151"/>
      <c r="K173" s="151"/>
      <c r="L173" s="151"/>
      <c r="M173" s="151"/>
      <c r="N173" s="151"/>
      <c r="O173" s="151"/>
      <c r="P173" s="151"/>
      <c r="Q173" s="151"/>
      <c r="R173" s="151"/>
      <c r="S173" s="151"/>
      <c r="T173" s="151"/>
      <c r="U173" s="151"/>
      <c r="V173" s="151"/>
    </row>
    <row r="174" spans="1:22" ht="14.25">
      <c r="A174" s="151"/>
      <c r="B174" s="414"/>
      <c r="C174" s="151"/>
      <c r="D174" s="415"/>
      <c r="E174" s="415"/>
      <c r="F174" s="151"/>
      <c r="G174" s="53"/>
      <c r="H174" s="151"/>
      <c r="I174" s="151"/>
      <c r="J174" s="151"/>
      <c r="K174" s="151"/>
      <c r="L174" s="151"/>
      <c r="M174" s="151"/>
      <c r="N174" s="151"/>
      <c r="O174" s="151"/>
      <c r="P174" s="151"/>
      <c r="Q174" s="151"/>
      <c r="R174" s="151"/>
      <c r="S174" s="151"/>
      <c r="T174" s="151"/>
      <c r="U174" s="151"/>
      <c r="V174" s="151"/>
    </row>
    <row r="175" spans="1:22" ht="14.25">
      <c r="A175" s="151"/>
      <c r="B175" s="414"/>
      <c r="C175" s="151"/>
      <c r="D175" s="415"/>
      <c r="E175" s="415"/>
      <c r="F175" s="151"/>
      <c r="G175" s="53"/>
      <c r="H175" s="151"/>
      <c r="I175" s="151"/>
      <c r="J175" s="151"/>
      <c r="K175" s="151"/>
      <c r="L175" s="151"/>
      <c r="M175" s="151"/>
      <c r="N175" s="151"/>
      <c r="O175" s="151"/>
      <c r="P175" s="151"/>
      <c r="Q175" s="151"/>
      <c r="R175" s="151"/>
      <c r="S175" s="151"/>
      <c r="T175" s="151"/>
      <c r="U175" s="151"/>
      <c r="V175" s="151"/>
    </row>
    <row r="176" spans="1:22" ht="14.25">
      <c r="A176" s="151"/>
      <c r="B176" s="414"/>
      <c r="C176" s="151"/>
      <c r="D176" s="415"/>
      <c r="E176" s="415"/>
      <c r="F176" s="151"/>
      <c r="G176" s="53"/>
      <c r="H176" s="151"/>
      <c r="I176" s="151"/>
      <c r="J176" s="151"/>
      <c r="K176" s="151"/>
      <c r="L176" s="151"/>
      <c r="M176" s="151"/>
      <c r="N176" s="151"/>
      <c r="O176" s="151"/>
      <c r="P176" s="151"/>
      <c r="Q176" s="151"/>
      <c r="R176" s="151"/>
      <c r="S176" s="151"/>
      <c r="T176" s="151"/>
      <c r="U176" s="151"/>
      <c r="V176" s="151"/>
    </row>
    <row r="177" spans="1:22" ht="14.25">
      <c r="A177" s="151"/>
      <c r="B177" s="414"/>
      <c r="C177" s="151"/>
      <c r="D177" s="415"/>
      <c r="E177" s="415"/>
      <c r="F177" s="151"/>
      <c r="G177" s="53"/>
      <c r="H177" s="151"/>
      <c r="I177" s="151"/>
      <c r="J177" s="151"/>
      <c r="K177" s="151"/>
      <c r="L177" s="151"/>
      <c r="M177" s="151"/>
      <c r="N177" s="151"/>
      <c r="O177" s="151"/>
      <c r="P177" s="151"/>
      <c r="Q177" s="151"/>
      <c r="R177" s="151"/>
      <c r="S177" s="151"/>
      <c r="T177" s="151"/>
      <c r="U177" s="151"/>
      <c r="V177" s="151"/>
    </row>
    <row r="178" spans="1:22" ht="14.25">
      <c r="A178" s="151"/>
      <c r="B178" s="414"/>
      <c r="C178" s="151"/>
      <c r="D178" s="415"/>
      <c r="E178" s="415"/>
      <c r="F178" s="151"/>
      <c r="G178" s="53"/>
      <c r="H178" s="151"/>
      <c r="I178" s="151"/>
      <c r="J178" s="151"/>
      <c r="K178" s="151"/>
      <c r="L178" s="151"/>
      <c r="M178" s="151"/>
      <c r="N178" s="151"/>
      <c r="O178" s="151"/>
      <c r="P178" s="151"/>
      <c r="Q178" s="151"/>
      <c r="R178" s="151"/>
      <c r="S178" s="151"/>
      <c r="T178" s="151"/>
      <c r="U178" s="151"/>
      <c r="V178" s="151"/>
    </row>
    <row r="179" spans="1:22" ht="14.25">
      <c r="A179" s="151"/>
      <c r="B179" s="414"/>
      <c r="C179" s="151"/>
      <c r="D179" s="415"/>
      <c r="E179" s="415"/>
      <c r="F179" s="151"/>
      <c r="G179" s="53"/>
      <c r="H179" s="151"/>
      <c r="I179" s="151"/>
      <c r="J179" s="151"/>
      <c r="K179" s="151"/>
      <c r="L179" s="151"/>
      <c r="M179" s="151"/>
      <c r="N179" s="151"/>
      <c r="O179" s="151"/>
      <c r="P179" s="151"/>
      <c r="Q179" s="151"/>
      <c r="R179" s="151"/>
      <c r="S179" s="151"/>
      <c r="T179" s="151"/>
      <c r="U179" s="151"/>
      <c r="V179" s="151"/>
    </row>
    <row r="180" spans="1:22" ht="14.25">
      <c r="A180" s="151"/>
      <c r="B180" s="414"/>
      <c r="C180" s="151"/>
      <c r="D180" s="415"/>
      <c r="E180" s="415"/>
      <c r="F180" s="151"/>
      <c r="G180" s="53"/>
      <c r="H180" s="151"/>
      <c r="I180" s="151"/>
      <c r="J180" s="151"/>
      <c r="K180" s="151"/>
      <c r="L180" s="151"/>
      <c r="M180" s="151"/>
      <c r="N180" s="151"/>
      <c r="O180" s="151"/>
      <c r="P180" s="151"/>
      <c r="Q180" s="151"/>
      <c r="R180" s="151"/>
      <c r="S180" s="151"/>
      <c r="T180" s="151"/>
      <c r="U180" s="151"/>
      <c r="V180" s="151"/>
    </row>
    <row r="181" spans="1:22" ht="14.25">
      <c r="A181" s="151"/>
      <c r="B181" s="414"/>
      <c r="C181" s="151"/>
      <c r="D181" s="415"/>
      <c r="E181" s="415"/>
      <c r="F181" s="151"/>
      <c r="G181" s="53"/>
      <c r="H181" s="151"/>
      <c r="I181" s="151"/>
      <c r="J181" s="151"/>
      <c r="K181" s="151"/>
      <c r="L181" s="151"/>
      <c r="M181" s="151"/>
      <c r="N181" s="151"/>
      <c r="O181" s="151"/>
      <c r="P181" s="151"/>
      <c r="Q181" s="151"/>
      <c r="R181" s="151"/>
      <c r="S181" s="151"/>
      <c r="T181" s="151"/>
      <c r="U181" s="151"/>
      <c r="V181" s="151"/>
    </row>
    <row r="182" spans="1:22" ht="14.25">
      <c r="A182" s="151"/>
      <c r="B182" s="414"/>
      <c r="C182" s="151"/>
      <c r="D182" s="415"/>
      <c r="E182" s="415"/>
      <c r="F182" s="151"/>
      <c r="G182" s="53"/>
      <c r="H182" s="151"/>
      <c r="I182" s="151"/>
      <c r="J182" s="151"/>
      <c r="K182" s="151"/>
      <c r="L182" s="151"/>
      <c r="M182" s="151"/>
      <c r="N182" s="151"/>
      <c r="O182" s="151"/>
      <c r="P182" s="151"/>
      <c r="Q182" s="151"/>
      <c r="R182" s="151"/>
      <c r="S182" s="151"/>
      <c r="T182" s="151"/>
      <c r="U182" s="151"/>
      <c r="V182" s="151"/>
    </row>
    <row r="183" spans="1:22" ht="14.25">
      <c r="A183" s="151"/>
      <c r="B183" s="414"/>
      <c r="C183" s="151"/>
      <c r="D183" s="415"/>
      <c r="E183" s="415"/>
      <c r="F183" s="151"/>
      <c r="G183" s="53"/>
      <c r="H183" s="151"/>
      <c r="I183" s="151"/>
      <c r="J183" s="151"/>
      <c r="K183" s="151"/>
      <c r="L183" s="151"/>
      <c r="M183" s="151"/>
      <c r="N183" s="151"/>
      <c r="O183" s="151"/>
      <c r="P183" s="151"/>
      <c r="Q183" s="151"/>
      <c r="R183" s="151"/>
      <c r="S183" s="151"/>
      <c r="T183" s="151"/>
      <c r="U183" s="151"/>
      <c r="V183" s="151"/>
    </row>
    <row r="184" spans="1:22" ht="14.25">
      <c r="A184" s="151"/>
      <c r="B184" s="414"/>
      <c r="C184" s="151"/>
      <c r="D184" s="415"/>
      <c r="E184" s="415"/>
      <c r="F184" s="151"/>
      <c r="G184" s="53"/>
      <c r="H184" s="151"/>
      <c r="I184" s="151"/>
      <c r="J184" s="151"/>
      <c r="K184" s="151"/>
      <c r="L184" s="151"/>
      <c r="M184" s="151"/>
      <c r="N184" s="151"/>
      <c r="O184" s="151"/>
      <c r="P184" s="151"/>
      <c r="Q184" s="151"/>
      <c r="R184" s="151"/>
      <c r="S184" s="151"/>
      <c r="T184" s="151"/>
      <c r="U184" s="151"/>
      <c r="V184" s="151"/>
    </row>
    <row r="185" spans="1:22" ht="14.25">
      <c r="A185" s="151"/>
      <c r="B185" s="414"/>
      <c r="C185" s="151"/>
      <c r="D185" s="415"/>
      <c r="E185" s="415"/>
      <c r="F185" s="151"/>
      <c r="G185" s="53"/>
      <c r="H185" s="151"/>
      <c r="I185" s="151"/>
      <c r="J185" s="151"/>
      <c r="K185" s="151"/>
      <c r="L185" s="151"/>
      <c r="M185" s="151"/>
      <c r="N185" s="151"/>
      <c r="O185" s="151"/>
      <c r="P185" s="151"/>
      <c r="Q185" s="151"/>
      <c r="R185" s="151"/>
      <c r="S185" s="151"/>
      <c r="T185" s="151"/>
      <c r="U185" s="151"/>
      <c r="V185" s="151"/>
    </row>
    <row r="186" spans="1:22" ht="14.25">
      <c r="A186" s="151"/>
      <c r="B186" s="414"/>
      <c r="C186" s="151"/>
      <c r="D186" s="415"/>
      <c r="E186" s="415"/>
      <c r="F186" s="151"/>
      <c r="G186" s="53"/>
      <c r="H186" s="151"/>
      <c r="I186" s="151"/>
      <c r="J186" s="151"/>
      <c r="K186" s="151"/>
      <c r="L186" s="151"/>
      <c r="M186" s="151"/>
      <c r="N186" s="151"/>
      <c r="O186" s="151"/>
      <c r="P186" s="151"/>
      <c r="Q186" s="151"/>
      <c r="R186" s="151"/>
      <c r="S186" s="151"/>
      <c r="T186" s="151"/>
      <c r="U186" s="151"/>
      <c r="V186" s="151"/>
    </row>
    <row r="187" spans="1:22" ht="14.25">
      <c r="A187" s="151"/>
      <c r="B187" s="414"/>
      <c r="C187" s="151"/>
      <c r="D187" s="415"/>
      <c r="E187" s="415"/>
      <c r="F187" s="151"/>
      <c r="G187" s="53"/>
      <c r="H187" s="151"/>
      <c r="I187" s="151"/>
      <c r="J187" s="151"/>
      <c r="K187" s="151"/>
      <c r="L187" s="151"/>
      <c r="M187" s="151"/>
      <c r="N187" s="151"/>
      <c r="O187" s="151"/>
      <c r="P187" s="151"/>
      <c r="Q187" s="151"/>
      <c r="R187" s="151"/>
      <c r="S187" s="151"/>
      <c r="T187" s="151"/>
      <c r="U187" s="151"/>
      <c r="V187" s="151"/>
    </row>
    <row r="188" spans="1:22" ht="14.25">
      <c r="A188" s="151"/>
      <c r="B188" s="414"/>
      <c r="C188" s="151"/>
      <c r="D188" s="415"/>
      <c r="E188" s="415"/>
      <c r="F188" s="151"/>
      <c r="G188" s="53"/>
      <c r="H188" s="151"/>
      <c r="I188" s="151"/>
      <c r="J188" s="151"/>
      <c r="K188" s="151"/>
      <c r="L188" s="151"/>
      <c r="M188" s="151"/>
      <c r="N188" s="151"/>
      <c r="O188" s="151"/>
      <c r="P188" s="151"/>
      <c r="Q188" s="151"/>
      <c r="R188" s="151"/>
      <c r="S188" s="151"/>
      <c r="T188" s="151"/>
      <c r="U188" s="151"/>
      <c r="V188" s="151"/>
    </row>
    <row r="189" spans="1:22" ht="14.25">
      <c r="A189" s="151"/>
      <c r="B189" s="414"/>
      <c r="C189" s="151"/>
      <c r="D189" s="415"/>
      <c r="E189" s="415"/>
      <c r="F189" s="151"/>
      <c r="G189" s="53"/>
      <c r="H189" s="151"/>
      <c r="I189" s="151"/>
      <c r="J189" s="151"/>
      <c r="K189" s="151"/>
      <c r="L189" s="151"/>
      <c r="M189" s="151"/>
      <c r="N189" s="151"/>
      <c r="O189" s="151"/>
      <c r="P189" s="151"/>
      <c r="Q189" s="151"/>
      <c r="R189" s="151"/>
      <c r="S189" s="151"/>
      <c r="T189" s="151"/>
      <c r="U189" s="151"/>
      <c r="V189" s="151"/>
    </row>
    <row r="190" spans="1:22" ht="14.25">
      <c r="A190" s="151"/>
      <c r="B190" s="414"/>
      <c r="C190" s="151"/>
      <c r="D190" s="415"/>
      <c r="E190" s="415"/>
      <c r="F190" s="151"/>
      <c r="G190" s="53"/>
      <c r="H190" s="151"/>
      <c r="I190" s="151"/>
      <c r="J190" s="151"/>
      <c r="K190" s="151"/>
      <c r="L190" s="151"/>
      <c r="M190" s="151"/>
      <c r="N190" s="151"/>
      <c r="O190" s="151"/>
      <c r="P190" s="151"/>
      <c r="Q190" s="151"/>
      <c r="R190" s="151"/>
      <c r="S190" s="151"/>
      <c r="T190" s="151"/>
      <c r="U190" s="151"/>
      <c r="V190" s="151"/>
    </row>
    <row r="191" spans="1:22" ht="14.25">
      <c r="A191" s="151"/>
      <c r="B191" s="414"/>
      <c r="C191" s="151"/>
      <c r="D191" s="415"/>
      <c r="E191" s="415"/>
      <c r="F191" s="151"/>
      <c r="G191" s="53"/>
      <c r="H191" s="151"/>
      <c r="I191" s="151"/>
      <c r="J191" s="151"/>
      <c r="K191" s="151"/>
      <c r="L191" s="151"/>
      <c r="M191" s="151"/>
      <c r="N191" s="151"/>
      <c r="O191" s="151"/>
      <c r="P191" s="151"/>
      <c r="Q191" s="151"/>
      <c r="R191" s="151"/>
      <c r="S191" s="151"/>
      <c r="T191" s="151"/>
      <c r="U191" s="151"/>
      <c r="V191" s="151"/>
    </row>
    <row r="192" spans="1:22" ht="14.25">
      <c r="A192" s="151"/>
      <c r="B192" s="414"/>
      <c r="C192" s="151"/>
      <c r="D192" s="415"/>
      <c r="E192" s="415"/>
      <c r="F192" s="151"/>
      <c r="G192" s="53"/>
      <c r="H192" s="151"/>
      <c r="I192" s="151"/>
      <c r="J192" s="151"/>
      <c r="K192" s="151"/>
      <c r="L192" s="151"/>
      <c r="M192" s="151"/>
      <c r="N192" s="151"/>
      <c r="O192" s="151"/>
      <c r="P192" s="151"/>
      <c r="Q192" s="151"/>
      <c r="R192" s="151"/>
      <c r="S192" s="151"/>
      <c r="T192" s="151"/>
      <c r="U192" s="151"/>
      <c r="V192" s="151"/>
    </row>
    <row r="193" spans="1:22" ht="14.25">
      <c r="A193" s="151"/>
      <c r="B193" s="414"/>
      <c r="C193" s="151"/>
      <c r="D193" s="415"/>
      <c r="E193" s="415"/>
      <c r="F193" s="151"/>
      <c r="G193" s="53"/>
      <c r="H193" s="151"/>
      <c r="I193" s="151"/>
      <c r="J193" s="151"/>
      <c r="K193" s="151"/>
      <c r="L193" s="151"/>
      <c r="M193" s="151"/>
      <c r="N193" s="151"/>
      <c r="O193" s="151"/>
      <c r="P193" s="151"/>
      <c r="Q193" s="151"/>
      <c r="R193" s="151"/>
      <c r="S193" s="151"/>
      <c r="T193" s="151"/>
      <c r="U193" s="151"/>
      <c r="V193" s="151"/>
    </row>
    <row r="194" spans="1:22" ht="14.25">
      <c r="A194" s="151"/>
      <c r="B194" s="414"/>
      <c r="C194" s="151"/>
      <c r="D194" s="415"/>
      <c r="E194" s="415"/>
      <c r="F194" s="151"/>
      <c r="G194" s="53"/>
      <c r="H194" s="151"/>
      <c r="I194" s="151"/>
      <c r="J194" s="151"/>
      <c r="K194" s="151"/>
      <c r="L194" s="151"/>
      <c r="M194" s="151"/>
      <c r="N194" s="151"/>
      <c r="O194" s="151"/>
      <c r="P194" s="151"/>
      <c r="Q194" s="151"/>
      <c r="R194" s="151"/>
      <c r="S194" s="151"/>
      <c r="T194" s="151"/>
      <c r="U194" s="151"/>
      <c r="V194" s="151"/>
    </row>
    <row r="195" spans="1:22" ht="14.25">
      <c r="A195" s="151"/>
      <c r="B195" s="414"/>
      <c r="C195" s="151"/>
      <c r="D195" s="415"/>
      <c r="E195" s="415"/>
      <c r="F195" s="151"/>
      <c r="G195" s="53"/>
      <c r="H195" s="151"/>
      <c r="I195" s="151"/>
      <c r="J195" s="151"/>
      <c r="K195" s="151"/>
      <c r="L195" s="151"/>
      <c r="M195" s="151"/>
      <c r="N195" s="151"/>
      <c r="O195" s="151"/>
      <c r="P195" s="151"/>
      <c r="Q195" s="151"/>
      <c r="R195" s="151"/>
      <c r="S195" s="151"/>
      <c r="T195" s="151"/>
      <c r="U195" s="151"/>
      <c r="V195" s="151"/>
    </row>
    <row r="196" spans="1:22" ht="14.25">
      <c r="A196" s="151"/>
      <c r="B196" s="414"/>
      <c r="C196" s="151"/>
      <c r="D196" s="415"/>
      <c r="E196" s="415"/>
      <c r="F196" s="151"/>
      <c r="G196" s="53"/>
      <c r="H196" s="151"/>
      <c r="I196" s="151"/>
      <c r="J196" s="151"/>
      <c r="K196" s="151"/>
      <c r="L196" s="151"/>
      <c r="M196" s="151"/>
      <c r="N196" s="151"/>
      <c r="O196" s="151"/>
      <c r="P196" s="151"/>
      <c r="Q196" s="151"/>
      <c r="R196" s="151"/>
      <c r="S196" s="151"/>
      <c r="T196" s="151"/>
      <c r="U196" s="151"/>
      <c r="V196" s="151"/>
    </row>
    <row r="197" spans="1:22" ht="14.25">
      <c r="A197" s="151"/>
      <c r="B197" s="414"/>
      <c r="C197" s="151"/>
      <c r="D197" s="415"/>
      <c r="E197" s="415"/>
      <c r="F197" s="151"/>
      <c r="G197" s="53"/>
      <c r="H197" s="151"/>
      <c r="I197" s="151"/>
      <c r="J197" s="151"/>
      <c r="K197" s="151"/>
      <c r="L197" s="151"/>
      <c r="M197" s="151"/>
      <c r="N197" s="151"/>
      <c r="O197" s="151"/>
      <c r="P197" s="151"/>
      <c r="Q197" s="151"/>
      <c r="R197" s="151"/>
      <c r="S197" s="151"/>
      <c r="T197" s="151"/>
      <c r="U197" s="151"/>
      <c r="V197" s="151"/>
    </row>
    <row r="198" spans="1:22" ht="14.25">
      <c r="A198" s="151"/>
      <c r="B198" s="414"/>
      <c r="C198" s="151"/>
      <c r="D198" s="415"/>
      <c r="E198" s="415"/>
      <c r="F198" s="151"/>
      <c r="G198" s="53"/>
      <c r="H198" s="151"/>
      <c r="I198" s="151"/>
      <c r="J198" s="151"/>
      <c r="K198" s="151"/>
      <c r="L198" s="151"/>
      <c r="M198" s="151"/>
      <c r="N198" s="151"/>
      <c r="O198" s="151"/>
      <c r="P198" s="151"/>
      <c r="Q198" s="151"/>
      <c r="R198" s="151"/>
      <c r="S198" s="151"/>
      <c r="T198" s="151"/>
      <c r="U198" s="151"/>
      <c r="V198" s="151"/>
    </row>
    <row r="199" spans="1:22" ht="14.25">
      <c r="A199" s="151"/>
      <c r="B199" s="414"/>
      <c r="C199" s="151"/>
      <c r="D199" s="415"/>
      <c r="E199" s="415"/>
      <c r="F199" s="151"/>
      <c r="G199" s="53"/>
      <c r="H199" s="151"/>
      <c r="I199" s="151"/>
      <c r="J199" s="151"/>
      <c r="K199" s="151"/>
      <c r="L199" s="151"/>
      <c r="M199" s="151"/>
      <c r="N199" s="151"/>
      <c r="O199" s="151"/>
      <c r="P199" s="151"/>
      <c r="Q199" s="151"/>
      <c r="R199" s="151"/>
      <c r="S199" s="151"/>
      <c r="T199" s="151"/>
      <c r="U199" s="151"/>
      <c r="V199" s="151"/>
    </row>
    <row r="200" spans="1:22" ht="14.25">
      <c r="A200" s="151"/>
      <c r="B200" s="414"/>
      <c r="C200" s="151"/>
      <c r="D200" s="415"/>
      <c r="E200" s="415"/>
      <c r="F200" s="151"/>
      <c r="G200" s="53"/>
      <c r="H200" s="151"/>
      <c r="I200" s="151"/>
      <c r="J200" s="151"/>
      <c r="K200" s="151"/>
      <c r="L200" s="151"/>
      <c r="M200" s="151"/>
      <c r="N200" s="151"/>
      <c r="O200" s="151"/>
      <c r="P200" s="151"/>
      <c r="Q200" s="151"/>
      <c r="R200" s="151"/>
      <c r="S200" s="151"/>
      <c r="T200" s="151"/>
      <c r="U200" s="151"/>
      <c r="V200" s="151"/>
    </row>
    <row r="201" spans="1:22" ht="14.25">
      <c r="A201" s="151"/>
      <c r="B201" s="414"/>
      <c r="C201" s="151"/>
      <c r="D201" s="415"/>
      <c r="E201" s="415"/>
      <c r="F201" s="151"/>
      <c r="G201" s="53"/>
      <c r="H201" s="151"/>
      <c r="I201" s="151"/>
      <c r="J201" s="151"/>
      <c r="K201" s="151"/>
      <c r="L201" s="151"/>
      <c r="M201" s="151"/>
      <c r="N201" s="151"/>
      <c r="O201" s="151"/>
      <c r="P201" s="151"/>
      <c r="Q201" s="151"/>
      <c r="R201" s="151"/>
      <c r="S201" s="151"/>
      <c r="T201" s="151"/>
      <c r="U201" s="151"/>
      <c r="V201" s="151"/>
    </row>
    <row r="202" spans="1:22" ht="14.25">
      <c r="A202" s="151"/>
      <c r="B202" s="414"/>
      <c r="C202" s="151"/>
      <c r="D202" s="415"/>
      <c r="E202" s="415"/>
      <c r="F202" s="151"/>
      <c r="G202" s="53"/>
      <c r="H202" s="151"/>
      <c r="I202" s="151"/>
      <c r="J202" s="151"/>
      <c r="K202" s="151"/>
      <c r="L202" s="151"/>
      <c r="M202" s="151"/>
      <c r="N202" s="151"/>
      <c r="O202" s="151"/>
      <c r="P202" s="151"/>
      <c r="Q202" s="151"/>
      <c r="R202" s="151"/>
      <c r="S202" s="151"/>
      <c r="T202" s="151"/>
      <c r="U202" s="151"/>
      <c r="V202" s="151"/>
    </row>
    <row r="203" spans="1:22" ht="14.25">
      <c r="A203" s="151"/>
      <c r="B203" s="414"/>
      <c r="C203" s="151"/>
      <c r="D203" s="415"/>
      <c r="E203" s="415"/>
      <c r="F203" s="151"/>
      <c r="G203" s="53"/>
      <c r="H203" s="151"/>
      <c r="I203" s="151"/>
      <c r="J203" s="151"/>
      <c r="K203" s="151"/>
      <c r="L203" s="151"/>
      <c r="M203" s="151"/>
      <c r="N203" s="151"/>
      <c r="O203" s="151"/>
      <c r="P203" s="151"/>
      <c r="Q203" s="151"/>
      <c r="R203" s="151"/>
      <c r="S203" s="151"/>
      <c r="T203" s="151"/>
      <c r="U203" s="151"/>
      <c r="V203" s="151"/>
    </row>
    <row r="204" spans="1:22" ht="14.25">
      <c r="A204" s="151"/>
      <c r="B204" s="414"/>
      <c r="C204" s="151"/>
      <c r="D204" s="415"/>
      <c r="E204" s="415"/>
      <c r="F204" s="151"/>
      <c r="G204" s="53"/>
      <c r="H204" s="151"/>
      <c r="I204" s="151"/>
      <c r="J204" s="151"/>
      <c r="K204" s="151"/>
      <c r="L204" s="151"/>
      <c r="M204" s="151"/>
      <c r="N204" s="151"/>
      <c r="O204" s="151"/>
      <c r="P204" s="151"/>
      <c r="Q204" s="151"/>
      <c r="R204" s="151"/>
      <c r="S204" s="151"/>
      <c r="T204" s="151"/>
      <c r="U204" s="151"/>
      <c r="V204" s="151"/>
    </row>
    <row r="205" spans="1:22" ht="14.25">
      <c r="A205" s="151"/>
      <c r="B205" s="414"/>
      <c r="C205" s="151"/>
      <c r="D205" s="415"/>
      <c r="E205" s="415"/>
      <c r="F205" s="151"/>
      <c r="G205" s="53"/>
      <c r="H205" s="151"/>
      <c r="I205" s="151"/>
      <c r="J205" s="151"/>
      <c r="K205" s="151"/>
      <c r="L205" s="151"/>
      <c r="M205" s="151"/>
      <c r="N205" s="151"/>
      <c r="O205" s="151"/>
      <c r="P205" s="151"/>
      <c r="Q205" s="151"/>
      <c r="R205" s="151"/>
      <c r="S205" s="151"/>
      <c r="T205" s="151"/>
      <c r="U205" s="151"/>
      <c r="V205" s="151"/>
    </row>
    <row r="206" spans="1:22" ht="14.25">
      <c r="A206" s="151"/>
      <c r="B206" s="414"/>
      <c r="C206" s="151"/>
      <c r="D206" s="415"/>
      <c r="E206" s="415"/>
      <c r="F206" s="151"/>
      <c r="G206" s="53"/>
      <c r="H206" s="151"/>
      <c r="I206" s="151"/>
      <c r="J206" s="151"/>
      <c r="K206" s="151"/>
      <c r="L206" s="151"/>
      <c r="M206" s="151"/>
      <c r="N206" s="151"/>
      <c r="O206" s="151"/>
      <c r="P206" s="151"/>
      <c r="Q206" s="151"/>
      <c r="R206" s="151"/>
      <c r="S206" s="151"/>
      <c r="T206" s="151"/>
      <c r="U206" s="151"/>
      <c r="V206" s="151"/>
    </row>
    <row r="207" spans="1:22" ht="14.25">
      <c r="A207" s="151"/>
      <c r="B207" s="414"/>
      <c r="C207" s="151"/>
      <c r="D207" s="415"/>
      <c r="E207" s="415"/>
      <c r="F207" s="151"/>
      <c r="G207" s="53"/>
      <c r="H207" s="151"/>
      <c r="I207" s="151"/>
      <c r="J207" s="151"/>
      <c r="K207" s="151"/>
      <c r="L207" s="151"/>
      <c r="M207" s="151"/>
      <c r="N207" s="151"/>
      <c r="O207" s="151"/>
      <c r="P207" s="151"/>
      <c r="Q207" s="151"/>
      <c r="R207" s="151"/>
      <c r="S207" s="151"/>
      <c r="T207" s="151"/>
      <c r="U207" s="151"/>
      <c r="V207" s="151"/>
    </row>
    <row r="208" spans="1:22" ht="14.25">
      <c r="A208" s="151"/>
      <c r="B208" s="414"/>
      <c r="C208" s="151"/>
      <c r="D208" s="415"/>
      <c r="E208" s="415"/>
      <c r="F208" s="151"/>
      <c r="G208" s="53"/>
      <c r="H208" s="151"/>
      <c r="I208" s="151"/>
      <c r="J208" s="151"/>
      <c r="K208" s="151"/>
      <c r="L208" s="151"/>
      <c r="M208" s="151"/>
      <c r="N208" s="151"/>
      <c r="O208" s="151"/>
      <c r="P208" s="151"/>
      <c r="Q208" s="151"/>
      <c r="R208" s="151"/>
      <c r="S208" s="151"/>
      <c r="T208" s="151"/>
      <c r="U208" s="151"/>
      <c r="V208" s="151"/>
    </row>
    <row r="209" spans="1:22" ht="14.25">
      <c r="A209" s="151"/>
      <c r="B209" s="414"/>
      <c r="C209" s="151"/>
      <c r="D209" s="415"/>
      <c r="E209" s="415"/>
      <c r="F209" s="151"/>
      <c r="G209" s="53"/>
      <c r="H209" s="151"/>
      <c r="I209" s="151"/>
      <c r="J209" s="151"/>
      <c r="K209" s="151"/>
      <c r="L209" s="151"/>
      <c r="M209" s="151"/>
      <c r="N209" s="151"/>
      <c r="O209" s="151"/>
      <c r="P209" s="151"/>
      <c r="Q209" s="151"/>
      <c r="R209" s="151"/>
      <c r="S209" s="151"/>
      <c r="T209" s="151"/>
      <c r="U209" s="151"/>
      <c r="V209" s="151"/>
    </row>
    <row r="210" spans="1:22" ht="14.25">
      <c r="A210" s="151"/>
      <c r="B210" s="414"/>
      <c r="C210" s="151"/>
      <c r="D210" s="415"/>
      <c r="E210" s="415"/>
      <c r="F210" s="151"/>
      <c r="G210" s="53"/>
      <c r="H210" s="151"/>
      <c r="I210" s="151"/>
      <c r="J210" s="151"/>
      <c r="K210" s="151"/>
      <c r="L210" s="151"/>
      <c r="M210" s="151"/>
      <c r="N210" s="151"/>
      <c r="O210" s="151"/>
      <c r="P210" s="151"/>
      <c r="Q210" s="151"/>
      <c r="R210" s="151"/>
      <c r="S210" s="151"/>
      <c r="T210" s="151"/>
      <c r="U210" s="151"/>
      <c r="V210" s="151"/>
    </row>
    <row r="211" spans="1:22" ht="14.25">
      <c r="A211" s="151"/>
      <c r="B211" s="414"/>
      <c r="C211" s="151"/>
      <c r="D211" s="415"/>
      <c r="E211" s="415"/>
      <c r="F211" s="151"/>
      <c r="G211" s="53"/>
      <c r="H211" s="151"/>
      <c r="I211" s="151"/>
      <c r="J211" s="151"/>
      <c r="K211" s="151"/>
      <c r="L211" s="151"/>
      <c r="M211" s="151"/>
      <c r="N211" s="151"/>
      <c r="O211" s="151"/>
      <c r="P211" s="151"/>
      <c r="Q211" s="151"/>
      <c r="R211" s="151"/>
      <c r="S211" s="151"/>
      <c r="T211" s="151"/>
      <c r="U211" s="151"/>
      <c r="V211" s="151"/>
    </row>
    <row r="212" spans="1:22" ht="14.25">
      <c r="A212" s="151"/>
      <c r="B212" s="414"/>
      <c r="C212" s="151"/>
      <c r="D212" s="415"/>
      <c r="E212" s="415"/>
      <c r="F212" s="151"/>
      <c r="G212" s="53"/>
      <c r="H212" s="151"/>
      <c r="I212" s="151"/>
      <c r="J212" s="151"/>
      <c r="K212" s="151"/>
      <c r="L212" s="151"/>
      <c r="M212" s="151"/>
      <c r="N212" s="151"/>
      <c r="O212" s="151"/>
      <c r="P212" s="151"/>
      <c r="Q212" s="151"/>
      <c r="R212" s="151"/>
      <c r="S212" s="151"/>
      <c r="T212" s="151"/>
      <c r="U212" s="151"/>
      <c r="V212" s="151"/>
    </row>
    <row r="213" spans="1:22" ht="14.25">
      <c r="A213" s="151"/>
      <c r="B213" s="414"/>
      <c r="C213" s="151"/>
      <c r="D213" s="415"/>
      <c r="E213" s="415"/>
      <c r="F213" s="151"/>
      <c r="G213" s="53"/>
      <c r="H213" s="151"/>
      <c r="I213" s="151"/>
      <c r="J213" s="151"/>
      <c r="K213" s="151"/>
      <c r="L213" s="151"/>
      <c r="M213" s="151"/>
      <c r="N213" s="151"/>
      <c r="O213" s="151"/>
      <c r="P213" s="151"/>
      <c r="Q213" s="151"/>
      <c r="R213" s="151"/>
      <c r="S213" s="151"/>
      <c r="T213" s="151"/>
      <c r="U213" s="151"/>
      <c r="V213" s="151"/>
    </row>
    <row r="214" spans="1:22" ht="14.25">
      <c r="A214" s="151"/>
      <c r="B214" s="414"/>
      <c r="C214" s="151"/>
      <c r="D214" s="415"/>
      <c r="E214" s="415"/>
      <c r="F214" s="151"/>
      <c r="G214" s="53"/>
      <c r="H214" s="151"/>
      <c r="I214" s="151"/>
      <c r="J214" s="151"/>
      <c r="K214" s="151"/>
      <c r="L214" s="151"/>
      <c r="M214" s="151"/>
      <c r="N214" s="151"/>
      <c r="O214" s="151"/>
      <c r="P214" s="151"/>
      <c r="Q214" s="151"/>
      <c r="R214" s="151"/>
      <c r="S214" s="151"/>
      <c r="T214" s="151"/>
      <c r="U214" s="151"/>
      <c r="V214" s="151"/>
    </row>
    <row r="215" spans="1:22" ht="14.25">
      <c r="A215" s="151"/>
      <c r="B215" s="414"/>
      <c r="C215" s="151"/>
      <c r="D215" s="415"/>
      <c r="E215" s="415"/>
      <c r="F215" s="151"/>
      <c r="G215" s="53"/>
      <c r="H215" s="151"/>
      <c r="I215" s="151"/>
      <c r="J215" s="151"/>
      <c r="K215" s="151"/>
      <c r="L215" s="151"/>
      <c r="M215" s="151"/>
      <c r="N215" s="151"/>
      <c r="O215" s="151"/>
      <c r="P215" s="151"/>
      <c r="Q215" s="151"/>
      <c r="R215" s="151"/>
      <c r="S215" s="151"/>
      <c r="T215" s="151"/>
      <c r="U215" s="151"/>
      <c r="V215" s="151"/>
    </row>
    <row r="216" spans="1:22" ht="14.25">
      <c r="A216" s="151"/>
      <c r="B216" s="414"/>
      <c r="C216" s="151"/>
      <c r="D216" s="415"/>
      <c r="E216" s="415"/>
      <c r="F216" s="151"/>
      <c r="G216" s="53"/>
      <c r="H216" s="151"/>
      <c r="I216" s="151"/>
      <c r="J216" s="151"/>
      <c r="K216" s="151"/>
      <c r="L216" s="151"/>
      <c r="M216" s="151"/>
      <c r="N216" s="151"/>
      <c r="O216" s="151"/>
      <c r="P216" s="151"/>
      <c r="Q216" s="151"/>
      <c r="R216" s="151"/>
      <c r="S216" s="151"/>
      <c r="T216" s="151"/>
      <c r="U216" s="151"/>
      <c r="V216" s="151"/>
    </row>
    <row r="217" spans="1:22" ht="14.25">
      <c r="A217" s="151"/>
      <c r="B217" s="414"/>
      <c r="C217" s="151"/>
      <c r="D217" s="415"/>
      <c r="E217" s="415"/>
      <c r="F217" s="151"/>
      <c r="G217" s="53"/>
      <c r="H217" s="151"/>
      <c r="I217" s="151"/>
      <c r="J217" s="151"/>
      <c r="K217" s="151"/>
      <c r="L217" s="151"/>
      <c r="M217" s="151"/>
      <c r="N217" s="151"/>
      <c r="O217" s="151"/>
      <c r="P217" s="151"/>
      <c r="Q217" s="151"/>
      <c r="R217" s="151"/>
      <c r="S217" s="151"/>
      <c r="T217" s="151"/>
      <c r="U217" s="151"/>
      <c r="V217" s="151"/>
    </row>
    <row r="218" spans="1:22" ht="14.25">
      <c r="A218" s="151"/>
      <c r="B218" s="414"/>
      <c r="C218" s="151"/>
      <c r="D218" s="415"/>
      <c r="E218" s="415"/>
      <c r="F218" s="151"/>
      <c r="G218" s="53"/>
      <c r="H218" s="151"/>
      <c r="I218" s="151"/>
      <c r="J218" s="151"/>
      <c r="K218" s="151"/>
      <c r="L218" s="151"/>
      <c r="M218" s="151"/>
      <c r="N218" s="151"/>
      <c r="O218" s="151"/>
      <c r="P218" s="151"/>
      <c r="Q218" s="151"/>
      <c r="R218" s="151"/>
      <c r="S218" s="151"/>
      <c r="T218" s="151"/>
      <c r="U218" s="151"/>
      <c r="V218" s="151"/>
    </row>
    <row r="219" spans="1:22" ht="14.25">
      <c r="A219" s="151"/>
      <c r="B219" s="414"/>
      <c r="C219" s="151"/>
      <c r="D219" s="415"/>
      <c r="E219" s="415"/>
      <c r="F219" s="151"/>
      <c r="G219" s="53"/>
      <c r="H219" s="151"/>
      <c r="I219" s="151"/>
      <c r="J219" s="151"/>
      <c r="K219" s="151"/>
      <c r="L219" s="151"/>
      <c r="M219" s="151"/>
      <c r="N219" s="151"/>
      <c r="O219" s="151"/>
      <c r="P219" s="151"/>
      <c r="Q219" s="151"/>
      <c r="R219" s="151"/>
      <c r="S219" s="151"/>
      <c r="T219" s="151"/>
      <c r="U219" s="151"/>
      <c r="V219" s="151"/>
    </row>
    <row r="220" spans="1:22" ht="14.25">
      <c r="A220" s="151"/>
      <c r="B220" s="414"/>
      <c r="C220" s="151"/>
      <c r="D220" s="415"/>
      <c r="E220" s="415"/>
      <c r="F220" s="151"/>
      <c r="G220" s="53"/>
      <c r="H220" s="151"/>
      <c r="I220" s="151"/>
      <c r="J220" s="151"/>
      <c r="K220" s="151"/>
      <c r="L220" s="151"/>
      <c r="M220" s="151"/>
      <c r="N220" s="151"/>
      <c r="O220" s="151"/>
      <c r="P220" s="151"/>
      <c r="Q220" s="151"/>
      <c r="R220" s="151"/>
      <c r="S220" s="151"/>
      <c r="T220" s="151"/>
      <c r="U220" s="151"/>
      <c r="V220" s="151"/>
    </row>
    <row r="221" spans="1:22" ht="14.25">
      <c r="A221" s="151"/>
      <c r="B221" s="414"/>
      <c r="C221" s="151"/>
      <c r="D221" s="415"/>
      <c r="E221" s="415"/>
      <c r="F221" s="151"/>
      <c r="G221" s="53"/>
      <c r="H221" s="151"/>
      <c r="I221" s="151"/>
      <c r="J221" s="151"/>
      <c r="K221" s="151"/>
      <c r="L221" s="151"/>
      <c r="M221" s="151"/>
      <c r="N221" s="151"/>
      <c r="O221" s="151"/>
      <c r="P221" s="151"/>
      <c r="Q221" s="151"/>
      <c r="R221" s="151"/>
      <c r="S221" s="151"/>
      <c r="T221" s="151"/>
      <c r="U221" s="151"/>
      <c r="V221" s="151"/>
    </row>
    <row r="222" spans="1:22" ht="14.25">
      <c r="A222" s="151"/>
      <c r="B222" s="414"/>
      <c r="C222" s="151"/>
      <c r="D222" s="415"/>
      <c r="E222" s="415"/>
      <c r="F222" s="151"/>
      <c r="G222" s="53"/>
      <c r="H222" s="151"/>
      <c r="I222" s="151"/>
      <c r="J222" s="151"/>
      <c r="K222" s="151"/>
      <c r="L222" s="151"/>
      <c r="M222" s="151"/>
      <c r="N222" s="151"/>
      <c r="O222" s="151"/>
      <c r="P222" s="151"/>
      <c r="Q222" s="151"/>
      <c r="R222" s="151"/>
      <c r="S222" s="151"/>
      <c r="T222" s="151"/>
      <c r="U222" s="151"/>
      <c r="V222" s="151"/>
    </row>
    <row r="223" spans="1:22" ht="14.25">
      <c r="A223" s="151"/>
      <c r="B223" s="414"/>
      <c r="C223" s="151"/>
      <c r="D223" s="415"/>
      <c r="E223" s="415"/>
      <c r="F223" s="151"/>
      <c r="G223" s="53"/>
      <c r="H223" s="151"/>
      <c r="I223" s="151"/>
      <c r="J223" s="151"/>
      <c r="K223" s="151"/>
      <c r="L223" s="151"/>
      <c r="M223" s="151"/>
      <c r="N223" s="151"/>
      <c r="O223" s="151"/>
      <c r="P223" s="151"/>
      <c r="Q223" s="151"/>
      <c r="R223" s="151"/>
      <c r="S223" s="151"/>
      <c r="T223" s="151"/>
      <c r="U223" s="151"/>
      <c r="V223" s="151"/>
    </row>
    <row r="224" spans="1:22" ht="14.25">
      <c r="A224" s="151"/>
      <c r="B224" s="414"/>
      <c r="C224" s="151"/>
      <c r="D224" s="415"/>
      <c r="E224" s="415"/>
      <c r="F224" s="151"/>
      <c r="G224" s="53"/>
      <c r="H224" s="151"/>
      <c r="I224" s="151"/>
      <c r="J224" s="151"/>
      <c r="K224" s="151"/>
      <c r="L224" s="151"/>
      <c r="M224" s="151"/>
      <c r="N224" s="151"/>
      <c r="O224" s="151"/>
      <c r="P224" s="151"/>
      <c r="Q224" s="151"/>
      <c r="R224" s="151"/>
      <c r="S224" s="151"/>
      <c r="T224" s="151"/>
      <c r="U224" s="151"/>
      <c r="V224" s="151"/>
    </row>
    <row r="225" spans="1:22" ht="14.25">
      <c r="A225" s="151"/>
      <c r="B225" s="414"/>
      <c r="C225" s="151"/>
      <c r="D225" s="415"/>
      <c r="E225" s="415"/>
      <c r="F225" s="151"/>
      <c r="G225" s="53"/>
      <c r="H225" s="151"/>
      <c r="I225" s="151"/>
      <c r="J225" s="151"/>
      <c r="K225" s="151"/>
      <c r="L225" s="151"/>
      <c r="M225" s="151"/>
      <c r="N225" s="151"/>
      <c r="O225" s="151"/>
      <c r="P225" s="151"/>
      <c r="Q225" s="151"/>
      <c r="R225" s="151"/>
      <c r="S225" s="151"/>
      <c r="T225" s="151"/>
      <c r="U225" s="151"/>
      <c r="V225" s="151"/>
    </row>
    <row r="226" spans="1:22" ht="14.25">
      <c r="A226" s="151"/>
      <c r="B226" s="414"/>
      <c r="C226" s="151"/>
      <c r="D226" s="415"/>
      <c r="E226" s="415"/>
      <c r="F226" s="151"/>
      <c r="G226" s="53"/>
      <c r="H226" s="151"/>
      <c r="I226" s="151"/>
      <c r="J226" s="151"/>
      <c r="K226" s="151"/>
      <c r="L226" s="151"/>
      <c r="M226" s="151"/>
      <c r="N226" s="151"/>
      <c r="O226" s="151"/>
      <c r="P226" s="151"/>
      <c r="Q226" s="151"/>
      <c r="R226" s="151"/>
      <c r="S226" s="151"/>
      <c r="T226" s="151"/>
      <c r="U226" s="151"/>
      <c r="V226" s="151"/>
    </row>
    <row r="227" spans="1:22" ht="14.25">
      <c r="A227" s="151"/>
      <c r="B227" s="414"/>
      <c r="C227" s="151"/>
      <c r="D227" s="415"/>
      <c r="E227" s="415"/>
      <c r="F227" s="151"/>
      <c r="G227" s="53"/>
      <c r="H227" s="151"/>
      <c r="I227" s="151"/>
      <c r="J227" s="151"/>
      <c r="K227" s="151"/>
      <c r="L227" s="151"/>
      <c r="M227" s="151"/>
      <c r="N227" s="151"/>
      <c r="O227" s="151"/>
      <c r="P227" s="151"/>
      <c r="Q227" s="151"/>
      <c r="R227" s="151"/>
      <c r="S227" s="151"/>
      <c r="T227" s="151"/>
      <c r="U227" s="151"/>
      <c r="V227" s="151"/>
    </row>
    <row r="228" spans="1:22" ht="14.25">
      <c r="A228" s="151"/>
      <c r="B228" s="414"/>
      <c r="C228" s="151"/>
      <c r="D228" s="415"/>
      <c r="E228" s="415"/>
      <c r="F228" s="151"/>
      <c r="G228" s="53"/>
      <c r="H228" s="151"/>
      <c r="I228" s="151"/>
      <c r="J228" s="151"/>
      <c r="K228" s="151"/>
      <c r="L228" s="151"/>
      <c r="M228" s="151"/>
      <c r="N228" s="151"/>
      <c r="O228" s="151"/>
      <c r="P228" s="151"/>
      <c r="Q228" s="151"/>
      <c r="R228" s="151"/>
      <c r="S228" s="151"/>
      <c r="T228" s="151"/>
      <c r="U228" s="151"/>
      <c r="V228" s="151"/>
    </row>
    <row r="229" spans="1:22" ht="14.25">
      <c r="A229" s="151"/>
      <c r="B229" s="414"/>
      <c r="C229" s="151"/>
      <c r="D229" s="415"/>
      <c r="E229" s="415"/>
      <c r="F229" s="151"/>
      <c r="G229" s="53"/>
      <c r="H229" s="151"/>
      <c r="I229" s="151"/>
      <c r="J229" s="151"/>
      <c r="K229" s="151"/>
      <c r="L229" s="151"/>
      <c r="M229" s="151"/>
      <c r="N229" s="151"/>
      <c r="O229" s="151"/>
      <c r="P229" s="151"/>
      <c r="Q229" s="151"/>
      <c r="R229" s="151"/>
      <c r="S229" s="151"/>
      <c r="T229" s="151"/>
      <c r="U229" s="151"/>
      <c r="V229" s="151"/>
    </row>
    <row r="230" spans="1:22" ht="14.25">
      <c r="A230" s="151"/>
      <c r="B230" s="414"/>
      <c r="C230" s="151"/>
      <c r="D230" s="415"/>
      <c r="E230" s="415"/>
      <c r="F230" s="151"/>
      <c r="G230" s="53"/>
      <c r="H230" s="151"/>
      <c r="I230" s="151"/>
      <c r="J230" s="151"/>
      <c r="K230" s="151"/>
      <c r="L230" s="151"/>
      <c r="M230" s="151"/>
      <c r="N230" s="151"/>
      <c r="O230" s="151"/>
      <c r="P230" s="151"/>
      <c r="Q230" s="151"/>
      <c r="R230" s="151"/>
      <c r="S230" s="151"/>
      <c r="T230" s="151"/>
      <c r="U230" s="151"/>
      <c r="V230" s="151"/>
    </row>
    <row r="231" spans="1:22" ht="14.25">
      <c r="A231" s="151"/>
      <c r="B231" s="414"/>
      <c r="C231" s="151"/>
      <c r="D231" s="415"/>
      <c r="E231" s="415"/>
      <c r="F231" s="151"/>
      <c r="G231" s="53"/>
      <c r="H231" s="151"/>
      <c r="I231" s="151"/>
      <c r="J231" s="151"/>
      <c r="K231" s="151"/>
      <c r="L231" s="151"/>
      <c r="M231" s="151"/>
      <c r="N231" s="151"/>
      <c r="O231" s="151"/>
      <c r="P231" s="151"/>
      <c r="Q231" s="151"/>
      <c r="R231" s="151"/>
      <c r="S231" s="151"/>
      <c r="T231" s="151"/>
      <c r="U231" s="151"/>
      <c r="V231" s="151"/>
    </row>
    <row r="232" spans="1:22" ht="14.25">
      <c r="A232" s="151"/>
      <c r="B232" s="414"/>
      <c r="C232" s="151"/>
      <c r="D232" s="415"/>
      <c r="E232" s="415"/>
      <c r="F232" s="151"/>
      <c r="G232" s="53"/>
      <c r="H232" s="151"/>
      <c r="I232" s="151"/>
      <c r="J232" s="151"/>
      <c r="K232" s="151"/>
      <c r="L232" s="151"/>
      <c r="M232" s="151"/>
      <c r="N232" s="151"/>
      <c r="O232" s="151"/>
      <c r="P232" s="151"/>
      <c r="Q232" s="151"/>
      <c r="R232" s="151"/>
      <c r="S232" s="151"/>
      <c r="T232" s="151"/>
      <c r="U232" s="151"/>
      <c r="V232" s="151"/>
    </row>
    <row r="233" spans="1:22" ht="14.25">
      <c r="A233" s="151"/>
      <c r="B233" s="414"/>
      <c r="C233" s="151"/>
      <c r="D233" s="415"/>
      <c r="E233" s="415"/>
      <c r="F233" s="151"/>
      <c r="G233" s="53"/>
      <c r="H233" s="151"/>
      <c r="I233" s="151"/>
      <c r="J233" s="151"/>
      <c r="K233" s="151"/>
      <c r="L233" s="151"/>
      <c r="M233" s="151"/>
      <c r="N233" s="151"/>
      <c r="O233" s="151"/>
      <c r="P233" s="151"/>
      <c r="Q233" s="151"/>
      <c r="R233" s="151"/>
      <c r="S233" s="151"/>
      <c r="T233" s="151"/>
      <c r="U233" s="151"/>
      <c r="V233" s="151"/>
    </row>
    <row r="234" spans="1:22" ht="14.25">
      <c r="A234" s="151"/>
      <c r="B234" s="414"/>
      <c r="C234" s="151"/>
      <c r="D234" s="415"/>
      <c r="E234" s="415"/>
      <c r="F234" s="151"/>
      <c r="G234" s="53"/>
      <c r="H234" s="151"/>
      <c r="I234" s="151"/>
      <c r="J234" s="151"/>
      <c r="K234" s="151"/>
      <c r="L234" s="151"/>
      <c r="M234" s="151"/>
      <c r="N234" s="151"/>
      <c r="O234" s="151"/>
      <c r="P234" s="151"/>
      <c r="Q234" s="151"/>
      <c r="R234" s="151"/>
      <c r="S234" s="151"/>
      <c r="T234" s="151"/>
      <c r="U234" s="151"/>
      <c r="V234" s="151"/>
    </row>
    <row r="235" spans="1:22" ht="14.25">
      <c r="A235" s="151"/>
      <c r="B235" s="414"/>
      <c r="C235" s="151"/>
      <c r="D235" s="415"/>
      <c r="E235" s="415"/>
      <c r="F235" s="151"/>
      <c r="G235" s="53"/>
      <c r="H235" s="151"/>
      <c r="I235" s="151"/>
      <c r="J235" s="151"/>
      <c r="K235" s="151"/>
      <c r="L235" s="151"/>
      <c r="M235" s="151"/>
      <c r="N235" s="151"/>
      <c r="O235" s="151"/>
      <c r="P235" s="151"/>
      <c r="Q235" s="151"/>
      <c r="R235" s="151"/>
      <c r="S235" s="151"/>
      <c r="T235" s="151"/>
      <c r="U235" s="151"/>
      <c r="V235" s="151"/>
    </row>
    <row r="236" spans="1:22" ht="14.25">
      <c r="A236" s="151"/>
      <c r="B236" s="414"/>
      <c r="C236" s="151"/>
      <c r="D236" s="415"/>
      <c r="E236" s="415"/>
      <c r="F236" s="151"/>
      <c r="G236" s="53"/>
      <c r="H236" s="151"/>
      <c r="I236" s="151"/>
      <c r="J236" s="151"/>
      <c r="K236" s="151"/>
      <c r="L236" s="151"/>
      <c r="M236" s="151"/>
      <c r="N236" s="151"/>
      <c r="O236" s="151"/>
      <c r="P236" s="151"/>
      <c r="Q236" s="151"/>
      <c r="R236" s="151"/>
      <c r="S236" s="151"/>
      <c r="T236" s="151"/>
      <c r="U236" s="151"/>
      <c r="V236" s="151"/>
    </row>
    <row r="237" spans="1:22" ht="14.25">
      <c r="A237" s="151"/>
      <c r="B237" s="414"/>
      <c r="C237" s="151"/>
      <c r="D237" s="415"/>
      <c r="E237" s="415"/>
      <c r="F237" s="151"/>
      <c r="G237" s="53"/>
      <c r="H237" s="151"/>
      <c r="I237" s="151"/>
      <c r="J237" s="151"/>
      <c r="K237" s="151"/>
      <c r="L237" s="151"/>
      <c r="M237" s="151"/>
      <c r="N237" s="151"/>
      <c r="O237" s="151"/>
      <c r="P237" s="151"/>
      <c r="Q237" s="151"/>
      <c r="R237" s="151"/>
      <c r="S237" s="151"/>
      <c r="T237" s="151"/>
      <c r="U237" s="151"/>
      <c r="V237" s="151"/>
    </row>
    <row r="238" spans="1:22" ht="14.25">
      <c r="A238" s="151"/>
      <c r="B238" s="414"/>
      <c r="C238" s="151"/>
      <c r="D238" s="415"/>
      <c r="E238" s="415"/>
      <c r="F238" s="151"/>
      <c r="G238" s="53"/>
      <c r="H238" s="151"/>
      <c r="I238" s="151"/>
      <c r="J238" s="151"/>
      <c r="K238" s="151"/>
      <c r="L238" s="151"/>
      <c r="M238" s="151"/>
      <c r="N238" s="151"/>
      <c r="O238" s="151"/>
      <c r="P238" s="151"/>
      <c r="Q238" s="151"/>
      <c r="R238" s="151"/>
      <c r="S238" s="151"/>
      <c r="T238" s="151"/>
      <c r="U238" s="151"/>
      <c r="V238" s="151"/>
    </row>
    <row r="239" spans="1:22" ht="14.25">
      <c r="A239" s="151"/>
      <c r="B239" s="414"/>
      <c r="C239" s="151"/>
      <c r="D239" s="415"/>
      <c r="E239" s="415"/>
      <c r="F239" s="151"/>
      <c r="G239" s="53"/>
      <c r="H239" s="151"/>
      <c r="I239" s="151"/>
      <c r="J239" s="151"/>
      <c r="K239" s="151"/>
      <c r="L239" s="151"/>
      <c r="M239" s="151"/>
      <c r="N239" s="151"/>
      <c r="O239" s="151"/>
      <c r="P239" s="151"/>
      <c r="Q239" s="151"/>
      <c r="R239" s="151"/>
      <c r="S239" s="151"/>
      <c r="T239" s="151"/>
      <c r="U239" s="151"/>
      <c r="V239" s="151"/>
    </row>
    <row r="240" spans="1:22" ht="14.25">
      <c r="A240" s="151"/>
      <c r="B240" s="414"/>
      <c r="C240" s="151"/>
      <c r="D240" s="415"/>
      <c r="E240" s="415"/>
      <c r="F240" s="151"/>
      <c r="G240" s="53"/>
      <c r="H240" s="151"/>
      <c r="I240" s="151"/>
      <c r="J240" s="151"/>
      <c r="K240" s="151"/>
      <c r="L240" s="151"/>
      <c r="M240" s="151"/>
      <c r="N240" s="151"/>
      <c r="O240" s="151"/>
      <c r="P240" s="151"/>
      <c r="Q240" s="151"/>
      <c r="R240" s="151"/>
      <c r="S240" s="151"/>
      <c r="T240" s="151"/>
      <c r="U240" s="151"/>
      <c r="V240" s="151"/>
    </row>
    <row r="241" spans="1:22" ht="14.25">
      <c r="A241" s="151"/>
      <c r="B241" s="414"/>
      <c r="C241" s="151"/>
      <c r="D241" s="415"/>
      <c r="E241" s="415"/>
      <c r="F241" s="151"/>
      <c r="G241" s="53"/>
      <c r="H241" s="151"/>
      <c r="I241" s="151"/>
      <c r="J241" s="151"/>
      <c r="K241" s="151"/>
      <c r="L241" s="151"/>
      <c r="M241" s="151"/>
      <c r="N241" s="151"/>
      <c r="O241" s="151"/>
      <c r="P241" s="151"/>
      <c r="Q241" s="151"/>
      <c r="R241" s="151"/>
      <c r="S241" s="151"/>
      <c r="T241" s="151"/>
      <c r="U241" s="151"/>
      <c r="V241" s="151"/>
    </row>
    <row r="242" spans="1:22" ht="14.25">
      <c r="A242" s="151"/>
      <c r="B242" s="414"/>
      <c r="C242" s="151"/>
      <c r="D242" s="415"/>
      <c r="E242" s="415"/>
      <c r="F242" s="151"/>
      <c r="G242" s="53"/>
      <c r="H242" s="151"/>
      <c r="I242" s="151"/>
      <c r="J242" s="151"/>
      <c r="K242" s="151"/>
      <c r="L242" s="151"/>
      <c r="M242" s="151"/>
      <c r="N242" s="151"/>
      <c r="O242" s="151"/>
      <c r="P242" s="151"/>
      <c r="Q242" s="151"/>
      <c r="R242" s="151"/>
      <c r="S242" s="151"/>
      <c r="T242" s="151"/>
      <c r="U242" s="151"/>
      <c r="V242" s="151"/>
    </row>
    <row r="243" spans="1:22" ht="14.25">
      <c r="A243" s="151"/>
      <c r="B243" s="414"/>
      <c r="C243" s="151"/>
      <c r="D243" s="415"/>
      <c r="E243" s="415"/>
      <c r="F243" s="151"/>
      <c r="G243" s="53"/>
      <c r="H243" s="151"/>
      <c r="I243" s="151"/>
      <c r="J243" s="151"/>
      <c r="K243" s="151"/>
      <c r="L243" s="151"/>
      <c r="M243" s="151"/>
      <c r="N243" s="151"/>
      <c r="O243" s="151"/>
      <c r="P243" s="151"/>
      <c r="Q243" s="151"/>
      <c r="R243" s="151"/>
      <c r="S243" s="151"/>
      <c r="T243" s="151"/>
      <c r="U243" s="151"/>
      <c r="V243" s="151"/>
    </row>
    <row r="244" spans="1:22" ht="14.25">
      <c r="A244" s="151"/>
      <c r="B244" s="414"/>
      <c r="C244" s="151"/>
      <c r="D244" s="415"/>
      <c r="E244" s="415"/>
      <c r="F244" s="151"/>
      <c r="G244" s="53"/>
      <c r="H244" s="151"/>
      <c r="I244" s="151"/>
      <c r="J244" s="151"/>
      <c r="K244" s="151"/>
      <c r="L244" s="151"/>
      <c r="M244" s="151"/>
      <c r="N244" s="151"/>
      <c r="O244" s="151"/>
      <c r="P244" s="151"/>
      <c r="Q244" s="151"/>
      <c r="R244" s="151"/>
      <c r="S244" s="151"/>
      <c r="T244" s="151"/>
      <c r="U244" s="151"/>
      <c r="V244" s="151"/>
    </row>
    <row r="245" spans="1:22" ht="14.25">
      <c r="A245" s="151"/>
      <c r="B245" s="414"/>
      <c r="C245" s="151"/>
      <c r="D245" s="415"/>
      <c r="E245" s="415"/>
      <c r="F245" s="151"/>
      <c r="G245" s="53"/>
      <c r="H245" s="151"/>
      <c r="I245" s="151"/>
      <c r="J245" s="151"/>
      <c r="K245" s="151"/>
      <c r="L245" s="151"/>
      <c r="M245" s="151"/>
      <c r="N245" s="151"/>
      <c r="O245" s="151"/>
      <c r="P245" s="151"/>
      <c r="Q245" s="151"/>
      <c r="R245" s="151"/>
      <c r="S245" s="151"/>
      <c r="T245" s="151"/>
      <c r="U245" s="151"/>
      <c r="V245" s="151"/>
    </row>
    <row r="246" spans="1:22" ht="14.25">
      <c r="A246" s="151"/>
      <c r="B246" s="414"/>
      <c r="C246" s="151"/>
      <c r="D246" s="415"/>
      <c r="E246" s="415"/>
      <c r="F246" s="151"/>
      <c r="G246" s="53"/>
      <c r="H246" s="151"/>
      <c r="I246" s="151"/>
      <c r="J246" s="151"/>
      <c r="K246" s="151"/>
      <c r="L246" s="151"/>
      <c r="M246" s="151"/>
      <c r="N246" s="151"/>
      <c r="O246" s="151"/>
      <c r="P246" s="151"/>
      <c r="Q246" s="151"/>
      <c r="R246" s="151"/>
      <c r="S246" s="151"/>
      <c r="T246" s="151"/>
      <c r="U246" s="151"/>
      <c r="V246" s="151"/>
    </row>
    <row r="247" spans="1:22" ht="14.25">
      <c r="A247" s="151"/>
      <c r="B247" s="414"/>
      <c r="C247" s="151"/>
      <c r="D247" s="415"/>
      <c r="E247" s="415"/>
      <c r="F247" s="151"/>
      <c r="G247" s="53"/>
      <c r="H247" s="151"/>
      <c r="I247" s="151"/>
      <c r="J247" s="151"/>
      <c r="K247" s="151"/>
      <c r="L247" s="151"/>
      <c r="M247" s="151"/>
      <c r="N247" s="151"/>
      <c r="O247" s="151"/>
      <c r="P247" s="151"/>
      <c r="Q247" s="151"/>
      <c r="R247" s="151"/>
      <c r="S247" s="151"/>
      <c r="T247" s="151"/>
      <c r="U247" s="151"/>
      <c r="V247" s="151"/>
    </row>
    <row r="248" spans="1:22" ht="14.25">
      <c r="A248" s="151"/>
      <c r="B248" s="414"/>
      <c r="C248" s="151"/>
      <c r="D248" s="415"/>
      <c r="E248" s="415"/>
      <c r="F248" s="151"/>
      <c r="G248" s="53"/>
      <c r="H248" s="151"/>
      <c r="I248" s="151"/>
      <c r="J248" s="151"/>
      <c r="K248" s="151"/>
      <c r="L248" s="151"/>
      <c r="M248" s="151"/>
      <c r="N248" s="151"/>
      <c r="O248" s="151"/>
      <c r="P248" s="151"/>
      <c r="Q248" s="151"/>
      <c r="R248" s="151"/>
      <c r="S248" s="151"/>
      <c r="T248" s="151"/>
      <c r="U248" s="151"/>
      <c r="V248" s="151"/>
    </row>
    <row r="249" spans="1:22" ht="14.25">
      <c r="A249" s="151"/>
      <c r="B249" s="414"/>
      <c r="C249" s="151"/>
      <c r="D249" s="415"/>
      <c r="E249" s="415"/>
      <c r="F249" s="151"/>
      <c r="G249" s="53"/>
      <c r="H249" s="151"/>
      <c r="I249" s="151"/>
      <c r="J249" s="151"/>
      <c r="K249" s="151"/>
      <c r="L249" s="151"/>
      <c r="M249" s="151"/>
      <c r="N249" s="151"/>
      <c r="O249" s="151"/>
      <c r="P249" s="151"/>
      <c r="Q249" s="151"/>
      <c r="R249" s="151"/>
      <c r="S249" s="151"/>
      <c r="T249" s="151"/>
      <c r="U249" s="151"/>
      <c r="V249" s="151"/>
    </row>
    <row r="250" spans="1:22" ht="14.25">
      <c r="A250" s="151"/>
      <c r="B250" s="414"/>
      <c r="C250" s="151"/>
      <c r="D250" s="415"/>
      <c r="E250" s="415"/>
      <c r="F250" s="151"/>
      <c r="G250" s="53"/>
      <c r="H250" s="151"/>
      <c r="I250" s="151"/>
      <c r="J250" s="151"/>
      <c r="K250" s="151"/>
      <c r="L250" s="151"/>
      <c r="M250" s="151"/>
      <c r="N250" s="151"/>
      <c r="O250" s="151"/>
      <c r="P250" s="151"/>
      <c r="Q250" s="151"/>
      <c r="R250" s="151"/>
      <c r="S250" s="151"/>
      <c r="T250" s="151"/>
      <c r="U250" s="151"/>
      <c r="V250" s="151"/>
    </row>
    <row r="251" spans="1:22" ht="14.25">
      <c r="A251" s="151"/>
      <c r="B251" s="414"/>
      <c r="C251" s="151"/>
      <c r="D251" s="415"/>
      <c r="E251" s="415"/>
      <c r="F251" s="151"/>
      <c r="G251" s="53"/>
      <c r="H251" s="151"/>
      <c r="I251" s="151"/>
      <c r="J251" s="151"/>
      <c r="K251" s="151"/>
      <c r="L251" s="151"/>
      <c r="M251" s="151"/>
      <c r="N251" s="151"/>
      <c r="O251" s="151"/>
      <c r="P251" s="151"/>
      <c r="Q251" s="151"/>
      <c r="R251" s="151"/>
      <c r="S251" s="151"/>
      <c r="T251" s="151"/>
      <c r="U251" s="151"/>
      <c r="V251" s="151"/>
    </row>
    <row r="252" spans="1:22" ht="14.25">
      <c r="A252" s="151"/>
      <c r="B252" s="414"/>
      <c r="C252" s="151"/>
      <c r="D252" s="415"/>
      <c r="E252" s="415"/>
      <c r="F252" s="151"/>
      <c r="G252" s="53"/>
      <c r="H252" s="151"/>
      <c r="I252" s="151"/>
      <c r="J252" s="151"/>
      <c r="K252" s="151"/>
      <c r="L252" s="151"/>
      <c r="M252" s="151"/>
      <c r="N252" s="151"/>
      <c r="O252" s="151"/>
      <c r="P252" s="151"/>
      <c r="Q252" s="151"/>
      <c r="R252" s="151"/>
      <c r="S252" s="151"/>
      <c r="T252" s="151"/>
      <c r="U252" s="151"/>
      <c r="V252" s="151"/>
    </row>
    <row r="253" spans="1:22" ht="14.25">
      <c r="A253" s="151"/>
      <c r="B253" s="414"/>
      <c r="C253" s="151"/>
      <c r="D253" s="415"/>
      <c r="E253" s="415"/>
      <c r="F253" s="151"/>
      <c r="G253" s="53"/>
      <c r="H253" s="151"/>
      <c r="I253" s="151"/>
      <c r="J253" s="151"/>
      <c r="K253" s="151"/>
      <c r="L253" s="151"/>
      <c r="M253" s="151"/>
      <c r="N253" s="151"/>
      <c r="O253" s="151"/>
      <c r="P253" s="151"/>
      <c r="Q253" s="151"/>
      <c r="R253" s="151"/>
      <c r="S253" s="151"/>
      <c r="T253" s="151"/>
      <c r="U253" s="151"/>
      <c r="V253" s="151"/>
    </row>
    <row r="254" spans="1:22" ht="14.25">
      <c r="A254" s="151"/>
      <c r="B254" s="414"/>
      <c r="C254" s="151"/>
      <c r="D254" s="415"/>
      <c r="E254" s="415"/>
      <c r="F254" s="151"/>
      <c r="G254" s="53"/>
      <c r="H254" s="151"/>
      <c r="I254" s="151"/>
      <c r="J254" s="151"/>
      <c r="K254" s="151"/>
      <c r="L254" s="151"/>
      <c r="M254" s="151"/>
      <c r="N254" s="151"/>
      <c r="O254" s="151"/>
      <c r="P254" s="151"/>
      <c r="Q254" s="151"/>
      <c r="R254" s="151"/>
      <c r="S254" s="151"/>
      <c r="T254" s="151"/>
      <c r="U254" s="151"/>
      <c r="V254" s="151"/>
    </row>
    <row r="255" spans="1:22" ht="14.25">
      <c r="A255" s="151"/>
      <c r="B255" s="414"/>
      <c r="C255" s="151"/>
      <c r="D255" s="415"/>
      <c r="E255" s="415"/>
      <c r="F255" s="151"/>
      <c r="G255" s="53"/>
      <c r="H255" s="151"/>
      <c r="I255" s="151"/>
      <c r="J255" s="151"/>
      <c r="K255" s="151"/>
      <c r="L255" s="151"/>
      <c r="M255" s="151"/>
      <c r="N255" s="151"/>
      <c r="O255" s="151"/>
      <c r="P255" s="151"/>
      <c r="Q255" s="151"/>
      <c r="R255" s="151"/>
      <c r="S255" s="151"/>
      <c r="T255" s="151"/>
      <c r="U255" s="151"/>
      <c r="V255" s="151"/>
    </row>
    <row r="256" spans="1:22" ht="14.25">
      <c r="A256" s="151"/>
      <c r="B256" s="414"/>
      <c r="C256" s="151"/>
      <c r="D256" s="415"/>
      <c r="E256" s="415"/>
      <c r="F256" s="151"/>
      <c r="G256" s="53"/>
      <c r="H256" s="151"/>
      <c r="I256" s="151"/>
      <c r="J256" s="151"/>
      <c r="K256" s="151"/>
      <c r="L256" s="151"/>
      <c r="M256" s="151"/>
      <c r="N256" s="151"/>
      <c r="O256" s="151"/>
      <c r="P256" s="151"/>
      <c r="Q256" s="151"/>
      <c r="R256" s="151"/>
      <c r="S256" s="151"/>
      <c r="T256" s="151"/>
      <c r="U256" s="151"/>
      <c r="V256" s="151"/>
    </row>
    <row r="257" spans="1:22" ht="14.25">
      <c r="A257" s="151"/>
      <c r="B257" s="414"/>
      <c r="C257" s="151"/>
      <c r="D257" s="415"/>
      <c r="E257" s="415"/>
      <c r="F257" s="151"/>
      <c r="G257" s="53"/>
      <c r="H257" s="151"/>
      <c r="I257" s="151"/>
      <c r="J257" s="151"/>
      <c r="K257" s="151"/>
      <c r="L257" s="151"/>
      <c r="M257" s="151"/>
      <c r="N257" s="151"/>
      <c r="O257" s="151"/>
      <c r="P257" s="151"/>
      <c r="Q257" s="151"/>
      <c r="R257" s="151"/>
      <c r="S257" s="151"/>
      <c r="T257" s="151"/>
      <c r="U257" s="151"/>
      <c r="V257" s="151"/>
    </row>
    <row r="258" spans="1:22" ht="14.25">
      <c r="A258" s="151"/>
      <c r="B258" s="414"/>
      <c r="C258" s="151"/>
      <c r="D258" s="415"/>
      <c r="E258" s="415"/>
      <c r="F258" s="151"/>
      <c r="G258" s="53"/>
      <c r="H258" s="151"/>
      <c r="I258" s="151"/>
      <c r="J258" s="151"/>
      <c r="K258" s="151"/>
      <c r="L258" s="151"/>
      <c r="M258" s="151"/>
      <c r="N258" s="151"/>
      <c r="O258" s="151"/>
      <c r="P258" s="151"/>
      <c r="Q258" s="151"/>
      <c r="R258" s="151"/>
      <c r="S258" s="151"/>
      <c r="T258" s="151"/>
      <c r="U258" s="151"/>
      <c r="V258" s="151"/>
    </row>
    <row r="259" spans="1:22" ht="14.25">
      <c r="A259" s="151"/>
      <c r="B259" s="414"/>
      <c r="C259" s="151"/>
      <c r="D259" s="415"/>
      <c r="E259" s="415"/>
      <c r="F259" s="151"/>
      <c r="G259" s="53"/>
      <c r="H259" s="151"/>
      <c r="I259" s="151"/>
      <c r="J259" s="151"/>
      <c r="K259" s="151"/>
      <c r="L259" s="151"/>
      <c r="M259" s="151"/>
      <c r="N259" s="151"/>
      <c r="O259" s="151"/>
      <c r="P259" s="151"/>
      <c r="Q259" s="151"/>
      <c r="R259" s="151"/>
      <c r="S259" s="151"/>
      <c r="T259" s="151"/>
      <c r="U259" s="151"/>
      <c r="V259" s="151"/>
    </row>
    <row r="260" spans="1:22" ht="14.25">
      <c r="A260" s="151"/>
      <c r="B260" s="414"/>
      <c r="C260" s="151"/>
      <c r="D260" s="415"/>
      <c r="E260" s="415"/>
      <c r="F260" s="151"/>
      <c r="G260" s="53"/>
      <c r="H260" s="151"/>
      <c r="I260" s="151"/>
      <c r="J260" s="151"/>
      <c r="K260" s="151"/>
      <c r="L260" s="151"/>
      <c r="M260" s="151"/>
      <c r="N260" s="151"/>
      <c r="O260" s="151"/>
      <c r="P260" s="151"/>
      <c r="Q260" s="151"/>
      <c r="R260" s="151"/>
      <c r="S260" s="151"/>
      <c r="T260" s="151"/>
      <c r="U260" s="151"/>
      <c r="V260" s="151"/>
    </row>
    <row r="261" spans="1:22" ht="14.25">
      <c r="A261" s="151"/>
      <c r="B261" s="414"/>
      <c r="C261" s="151"/>
      <c r="D261" s="415"/>
      <c r="E261" s="415"/>
      <c r="F261" s="151"/>
      <c r="G261" s="53"/>
      <c r="H261" s="151"/>
      <c r="I261" s="151"/>
      <c r="J261" s="151"/>
      <c r="K261" s="151"/>
      <c r="L261" s="151"/>
      <c r="M261" s="151"/>
      <c r="N261" s="151"/>
      <c r="O261" s="151"/>
      <c r="P261" s="151"/>
      <c r="Q261" s="151"/>
      <c r="R261" s="151"/>
      <c r="S261" s="151"/>
      <c r="T261" s="151"/>
      <c r="U261" s="151"/>
      <c r="V261" s="151"/>
    </row>
    <row r="262" spans="1:22" ht="14.25">
      <c r="A262" s="151"/>
      <c r="B262" s="414"/>
      <c r="C262" s="151"/>
      <c r="D262" s="415"/>
      <c r="E262" s="415"/>
      <c r="F262" s="151"/>
      <c r="G262" s="53"/>
      <c r="H262" s="151"/>
      <c r="I262" s="151"/>
      <c r="J262" s="151"/>
      <c r="K262" s="151"/>
      <c r="L262" s="151"/>
      <c r="M262" s="151"/>
      <c r="N262" s="151"/>
      <c r="O262" s="151"/>
      <c r="P262" s="151"/>
      <c r="Q262" s="151"/>
      <c r="R262" s="151"/>
      <c r="S262" s="151"/>
      <c r="T262" s="151"/>
      <c r="U262" s="151"/>
      <c r="V262" s="151"/>
    </row>
    <row r="263" spans="1:22" ht="14.25">
      <c r="A263" s="151"/>
      <c r="B263" s="414"/>
      <c r="C263" s="151"/>
      <c r="D263" s="415"/>
      <c r="E263" s="415"/>
      <c r="F263" s="151"/>
      <c r="G263" s="53"/>
      <c r="H263" s="151"/>
      <c r="I263" s="151"/>
      <c r="J263" s="151"/>
      <c r="K263" s="151"/>
      <c r="L263" s="151"/>
      <c r="M263" s="151"/>
      <c r="N263" s="151"/>
      <c r="O263" s="151"/>
      <c r="P263" s="151"/>
      <c r="Q263" s="151"/>
      <c r="R263" s="151"/>
      <c r="S263" s="151"/>
      <c r="T263" s="151"/>
      <c r="U263" s="151"/>
      <c r="V263" s="151"/>
    </row>
    <row r="264" spans="1:22" ht="14.25">
      <c r="A264" s="151"/>
      <c r="B264" s="414"/>
      <c r="C264" s="151"/>
      <c r="D264" s="415"/>
      <c r="E264" s="415"/>
      <c r="F264" s="151"/>
      <c r="G264" s="53"/>
      <c r="H264" s="151"/>
      <c r="I264" s="151"/>
      <c r="J264" s="151"/>
      <c r="K264" s="151"/>
      <c r="L264" s="151"/>
      <c r="M264" s="151"/>
      <c r="N264" s="151"/>
      <c r="O264" s="151"/>
      <c r="P264" s="151"/>
      <c r="Q264" s="151"/>
      <c r="R264" s="151"/>
      <c r="S264" s="151"/>
      <c r="T264" s="151"/>
      <c r="U264" s="151"/>
      <c r="V264" s="151"/>
    </row>
    <row r="265" spans="1:22" ht="14.25">
      <c r="A265" s="151"/>
      <c r="B265" s="414"/>
      <c r="C265" s="151"/>
      <c r="D265" s="415"/>
      <c r="E265" s="415"/>
      <c r="F265" s="151"/>
      <c r="G265" s="53"/>
      <c r="H265" s="151"/>
      <c r="I265" s="151"/>
      <c r="J265" s="151"/>
      <c r="K265" s="151"/>
      <c r="L265" s="151"/>
      <c r="M265" s="151"/>
      <c r="N265" s="151"/>
      <c r="O265" s="151"/>
      <c r="P265" s="151"/>
      <c r="Q265" s="151"/>
      <c r="R265" s="151"/>
      <c r="S265" s="151"/>
      <c r="T265" s="151"/>
      <c r="U265" s="151"/>
      <c r="V265" s="151"/>
    </row>
    <row r="266" spans="1:22" ht="14.25">
      <c r="A266" s="151"/>
      <c r="B266" s="414"/>
      <c r="C266" s="151"/>
      <c r="D266" s="415"/>
      <c r="E266" s="415"/>
      <c r="F266" s="151"/>
      <c r="G266" s="53"/>
      <c r="H266" s="151"/>
      <c r="I266" s="151"/>
      <c r="J266" s="151"/>
      <c r="K266" s="151"/>
      <c r="L266" s="151"/>
      <c r="M266" s="151"/>
      <c r="N266" s="151"/>
      <c r="O266" s="151"/>
      <c r="P266" s="151"/>
      <c r="Q266" s="151"/>
      <c r="R266" s="151"/>
      <c r="S266" s="151"/>
      <c r="T266" s="151"/>
      <c r="U266" s="151"/>
      <c r="V266" s="151"/>
    </row>
    <row r="267" spans="1:22" ht="14.25">
      <c r="A267" s="151"/>
      <c r="B267" s="414"/>
      <c r="C267" s="151"/>
      <c r="D267" s="415"/>
      <c r="E267" s="415"/>
      <c r="F267" s="151"/>
      <c r="G267" s="53"/>
      <c r="H267" s="151"/>
      <c r="I267" s="151"/>
      <c r="J267" s="151"/>
      <c r="K267" s="151"/>
      <c r="L267" s="151"/>
      <c r="M267" s="151"/>
      <c r="N267" s="151"/>
      <c r="O267" s="151"/>
      <c r="P267" s="151"/>
      <c r="Q267" s="151"/>
      <c r="R267" s="151"/>
      <c r="S267" s="151"/>
      <c r="T267" s="151"/>
      <c r="U267" s="151"/>
      <c r="V267" s="151"/>
    </row>
    <row r="268" spans="1:22" ht="14.25">
      <c r="A268" s="151"/>
      <c r="B268" s="414"/>
      <c r="C268" s="151"/>
      <c r="D268" s="415"/>
      <c r="E268" s="415"/>
      <c r="F268" s="151"/>
      <c r="G268" s="53"/>
      <c r="H268" s="151"/>
      <c r="I268" s="151"/>
      <c r="J268" s="151"/>
      <c r="K268" s="151"/>
      <c r="L268" s="151"/>
      <c r="M268" s="151"/>
      <c r="N268" s="151"/>
      <c r="O268" s="151"/>
      <c r="P268" s="151"/>
      <c r="Q268" s="151"/>
      <c r="R268" s="151"/>
      <c r="S268" s="151"/>
      <c r="T268" s="151"/>
      <c r="U268" s="151"/>
      <c r="V268" s="151"/>
    </row>
    <row r="269" spans="1:22" ht="14.25">
      <c r="A269" s="151"/>
      <c r="B269" s="414"/>
      <c r="C269" s="151"/>
      <c r="D269" s="415"/>
      <c r="E269" s="415"/>
      <c r="F269" s="151"/>
      <c r="G269" s="53"/>
      <c r="H269" s="151"/>
      <c r="I269" s="151"/>
      <c r="J269" s="151"/>
      <c r="K269" s="151"/>
      <c r="L269" s="151"/>
      <c r="M269" s="151"/>
      <c r="N269" s="151"/>
      <c r="O269" s="151"/>
      <c r="P269" s="151"/>
      <c r="Q269" s="151"/>
      <c r="R269" s="151"/>
      <c r="S269" s="151"/>
      <c r="T269" s="151"/>
      <c r="U269" s="151"/>
      <c r="V269" s="151"/>
    </row>
    <row r="270" spans="1:22" ht="14.25">
      <c r="A270" s="151"/>
      <c r="B270" s="414"/>
      <c r="C270" s="151"/>
      <c r="D270" s="415"/>
      <c r="E270" s="415"/>
      <c r="F270" s="151"/>
      <c r="G270" s="53"/>
      <c r="H270" s="151"/>
      <c r="I270" s="151"/>
      <c r="J270" s="151"/>
      <c r="K270" s="151"/>
      <c r="L270" s="151"/>
      <c r="M270" s="151"/>
      <c r="N270" s="151"/>
      <c r="O270" s="151"/>
      <c r="P270" s="151"/>
      <c r="Q270" s="151"/>
      <c r="R270" s="151"/>
      <c r="S270" s="151"/>
      <c r="T270" s="151"/>
      <c r="U270" s="151"/>
      <c r="V270" s="151"/>
    </row>
    <row r="271" spans="1:22" ht="14.25">
      <c r="A271" s="151"/>
      <c r="B271" s="414"/>
      <c r="C271" s="151"/>
      <c r="D271" s="415"/>
      <c r="E271" s="415"/>
      <c r="F271" s="151"/>
      <c r="G271" s="53"/>
      <c r="H271" s="151"/>
      <c r="I271" s="151"/>
      <c r="J271" s="151"/>
      <c r="K271" s="151"/>
      <c r="L271" s="151"/>
      <c r="M271" s="151"/>
      <c r="N271" s="151"/>
      <c r="O271" s="151"/>
      <c r="P271" s="151"/>
      <c r="Q271" s="151"/>
      <c r="R271" s="151"/>
      <c r="S271" s="151"/>
      <c r="T271" s="151"/>
      <c r="U271" s="151"/>
      <c r="V271" s="151"/>
    </row>
    <row r="272" spans="1:22" ht="14.25">
      <c r="A272" s="151"/>
      <c r="B272" s="414"/>
      <c r="C272" s="151"/>
      <c r="D272" s="415"/>
      <c r="E272" s="415"/>
      <c r="F272" s="151"/>
      <c r="G272" s="53"/>
      <c r="H272" s="151"/>
      <c r="I272" s="151"/>
      <c r="J272" s="151"/>
      <c r="K272" s="151"/>
      <c r="L272" s="151"/>
      <c r="M272" s="151"/>
      <c r="N272" s="151"/>
      <c r="O272" s="151"/>
      <c r="P272" s="151"/>
      <c r="Q272" s="151"/>
      <c r="R272" s="151"/>
      <c r="S272" s="151"/>
      <c r="T272" s="151"/>
      <c r="U272" s="151"/>
      <c r="V272" s="151"/>
    </row>
    <row r="273" spans="1:22" ht="14.25">
      <c r="A273" s="151"/>
      <c r="B273" s="414"/>
      <c r="C273" s="151"/>
      <c r="D273" s="415"/>
      <c r="E273" s="415"/>
      <c r="F273" s="151"/>
      <c r="G273" s="53"/>
      <c r="H273" s="151"/>
      <c r="I273" s="151"/>
      <c r="J273" s="151"/>
      <c r="K273" s="151"/>
      <c r="L273" s="151"/>
      <c r="M273" s="151"/>
      <c r="N273" s="151"/>
      <c r="O273" s="151"/>
      <c r="P273" s="151"/>
      <c r="Q273" s="151"/>
      <c r="R273" s="151"/>
      <c r="S273" s="151"/>
      <c r="T273" s="151"/>
      <c r="U273" s="151"/>
      <c r="V273" s="151"/>
    </row>
    <row r="274" spans="1:22" ht="14.25">
      <c r="A274" s="151"/>
      <c r="B274" s="414"/>
      <c r="C274" s="151"/>
      <c r="D274" s="415"/>
      <c r="E274" s="415"/>
      <c r="F274" s="151"/>
      <c r="G274" s="53"/>
      <c r="H274" s="151"/>
      <c r="I274" s="151"/>
      <c r="J274" s="151"/>
      <c r="K274" s="151"/>
      <c r="L274" s="151"/>
      <c r="M274" s="151"/>
      <c r="N274" s="151"/>
      <c r="O274" s="151"/>
      <c r="P274" s="151"/>
      <c r="Q274" s="151"/>
      <c r="R274" s="151"/>
      <c r="S274" s="151"/>
      <c r="T274" s="151"/>
      <c r="U274" s="151"/>
      <c r="V274" s="151"/>
    </row>
    <row r="275" spans="1:22" ht="14.25">
      <c r="A275" s="151"/>
      <c r="B275" s="414"/>
      <c r="C275" s="151"/>
      <c r="D275" s="415"/>
      <c r="E275" s="415"/>
      <c r="F275" s="151"/>
      <c r="G275" s="53"/>
      <c r="H275" s="151"/>
      <c r="I275" s="151"/>
      <c r="J275" s="151"/>
      <c r="K275" s="151"/>
      <c r="L275" s="151"/>
      <c r="M275" s="151"/>
      <c r="N275" s="151"/>
      <c r="O275" s="151"/>
      <c r="P275" s="151"/>
      <c r="Q275" s="151"/>
      <c r="R275" s="151"/>
      <c r="S275" s="151"/>
      <c r="T275" s="151"/>
      <c r="U275" s="151"/>
      <c r="V275" s="151"/>
    </row>
    <row r="276" spans="1:22" ht="14.25">
      <c r="A276" s="151"/>
      <c r="B276" s="414"/>
      <c r="C276" s="151"/>
      <c r="D276" s="415"/>
      <c r="E276" s="415"/>
      <c r="F276" s="151"/>
      <c r="G276" s="53"/>
      <c r="H276" s="151"/>
      <c r="I276" s="151"/>
      <c r="J276" s="151"/>
      <c r="K276" s="151"/>
      <c r="L276" s="151"/>
      <c r="M276" s="151"/>
      <c r="N276" s="151"/>
      <c r="O276" s="151"/>
      <c r="P276" s="151"/>
      <c r="Q276" s="151"/>
      <c r="R276" s="151"/>
      <c r="S276" s="151"/>
      <c r="T276" s="151"/>
      <c r="U276" s="151"/>
      <c r="V276" s="151"/>
    </row>
    <row r="277" spans="1:22" ht="14.25">
      <c r="A277" s="151"/>
      <c r="B277" s="414"/>
      <c r="C277" s="151"/>
      <c r="D277" s="415"/>
      <c r="E277" s="415"/>
      <c r="F277" s="151"/>
      <c r="G277" s="53"/>
      <c r="H277" s="151"/>
      <c r="I277" s="151"/>
      <c r="J277" s="151"/>
      <c r="K277" s="151"/>
      <c r="L277" s="151"/>
      <c r="M277" s="151"/>
      <c r="N277" s="151"/>
      <c r="O277" s="151"/>
      <c r="P277" s="151"/>
      <c r="Q277" s="151"/>
      <c r="R277" s="151"/>
      <c r="S277" s="151"/>
      <c r="T277" s="151"/>
      <c r="U277" s="151"/>
      <c r="V277" s="151"/>
    </row>
    <row r="278" spans="1:22" ht="14.25">
      <c r="A278" s="151"/>
      <c r="B278" s="414"/>
      <c r="C278" s="151"/>
      <c r="D278" s="415"/>
      <c r="E278" s="415"/>
      <c r="F278" s="151"/>
      <c r="G278" s="53"/>
      <c r="H278" s="151"/>
      <c r="I278" s="151"/>
      <c r="J278" s="151"/>
      <c r="K278" s="151"/>
      <c r="L278" s="151"/>
      <c r="M278" s="151"/>
      <c r="N278" s="151"/>
      <c r="O278" s="151"/>
      <c r="P278" s="151"/>
      <c r="Q278" s="151"/>
      <c r="R278" s="151"/>
      <c r="S278" s="151"/>
      <c r="T278" s="151"/>
      <c r="U278" s="151"/>
      <c r="V278" s="151"/>
    </row>
    <row r="279" spans="1:22" ht="14.25">
      <c r="A279" s="151"/>
      <c r="B279" s="414"/>
      <c r="C279" s="151"/>
      <c r="D279" s="415"/>
      <c r="E279" s="415"/>
      <c r="F279" s="151"/>
      <c r="G279" s="53"/>
      <c r="H279" s="151"/>
      <c r="I279" s="151"/>
      <c r="J279" s="151"/>
      <c r="K279" s="151"/>
      <c r="L279" s="151"/>
      <c r="M279" s="151"/>
      <c r="N279" s="151"/>
      <c r="O279" s="151"/>
      <c r="P279" s="151"/>
      <c r="Q279" s="151"/>
      <c r="R279" s="151"/>
      <c r="S279" s="151"/>
      <c r="T279" s="151"/>
      <c r="U279" s="151"/>
      <c r="V279" s="151"/>
    </row>
    <row r="280" spans="1:22" ht="14.25">
      <c r="A280" s="151"/>
      <c r="B280" s="414"/>
      <c r="C280" s="151"/>
      <c r="D280" s="415"/>
      <c r="E280" s="415"/>
      <c r="F280" s="151"/>
      <c r="G280" s="53"/>
      <c r="H280" s="151"/>
      <c r="I280" s="151"/>
      <c r="J280" s="151"/>
      <c r="K280" s="151"/>
      <c r="L280" s="151"/>
      <c r="M280" s="151"/>
      <c r="N280" s="151"/>
      <c r="O280" s="151"/>
      <c r="P280" s="151"/>
      <c r="Q280" s="151"/>
      <c r="R280" s="151"/>
      <c r="S280" s="151"/>
      <c r="T280" s="151"/>
      <c r="U280" s="151"/>
      <c r="V280" s="151"/>
    </row>
    <row r="281" spans="1:22" ht="14.25">
      <c r="A281" s="151"/>
      <c r="B281" s="414"/>
      <c r="C281" s="151"/>
      <c r="D281" s="415"/>
      <c r="E281" s="415"/>
      <c r="F281" s="151"/>
      <c r="G281" s="53"/>
      <c r="H281" s="151"/>
      <c r="I281" s="151"/>
      <c r="J281" s="151"/>
      <c r="K281" s="151"/>
      <c r="L281" s="151"/>
      <c r="M281" s="151"/>
      <c r="N281" s="151"/>
      <c r="O281" s="151"/>
      <c r="P281" s="151"/>
      <c r="Q281" s="151"/>
      <c r="R281" s="151"/>
      <c r="S281" s="151"/>
      <c r="T281" s="151"/>
      <c r="U281" s="151"/>
      <c r="V281" s="151"/>
    </row>
    <row r="282" spans="1:22" ht="14.25">
      <c r="A282" s="151"/>
      <c r="B282" s="414"/>
      <c r="C282" s="151"/>
      <c r="D282" s="415"/>
      <c r="E282" s="415"/>
      <c r="F282" s="151"/>
      <c r="G282" s="53"/>
      <c r="H282" s="151"/>
      <c r="I282" s="151"/>
      <c r="J282" s="151"/>
      <c r="K282" s="151"/>
      <c r="L282" s="151"/>
      <c r="M282" s="151"/>
      <c r="N282" s="151"/>
      <c r="O282" s="151"/>
      <c r="P282" s="151"/>
      <c r="Q282" s="151"/>
      <c r="R282" s="151"/>
      <c r="S282" s="151"/>
      <c r="T282" s="151"/>
      <c r="U282" s="151"/>
      <c r="V282" s="151"/>
    </row>
    <row r="283" spans="1:22" ht="14.25">
      <c r="A283" s="151"/>
      <c r="B283" s="414"/>
      <c r="C283" s="151"/>
      <c r="D283" s="415"/>
      <c r="E283" s="415"/>
      <c r="F283" s="151"/>
      <c r="G283" s="53"/>
      <c r="H283" s="151"/>
      <c r="I283" s="151"/>
      <c r="J283" s="151"/>
      <c r="K283" s="151"/>
      <c r="L283" s="151"/>
      <c r="M283" s="151"/>
      <c r="N283" s="151"/>
      <c r="O283" s="151"/>
      <c r="P283" s="151"/>
      <c r="Q283" s="151"/>
      <c r="R283" s="151"/>
      <c r="S283" s="151"/>
      <c r="T283" s="151"/>
      <c r="U283" s="151"/>
      <c r="V283" s="151"/>
    </row>
    <row r="284" spans="1:22" ht="14.25">
      <c r="A284" s="151"/>
      <c r="B284" s="414"/>
      <c r="C284" s="151"/>
      <c r="D284" s="415"/>
      <c r="E284" s="415"/>
      <c r="F284" s="151"/>
      <c r="G284" s="53"/>
      <c r="H284" s="151"/>
      <c r="I284" s="151"/>
      <c r="J284" s="151"/>
      <c r="K284" s="151"/>
      <c r="L284" s="151"/>
      <c r="M284" s="151"/>
      <c r="N284" s="151"/>
      <c r="O284" s="151"/>
      <c r="P284" s="151"/>
      <c r="Q284" s="151"/>
      <c r="R284" s="151"/>
      <c r="S284" s="151"/>
      <c r="T284" s="151"/>
      <c r="U284" s="151"/>
      <c r="V284" s="151"/>
    </row>
    <row r="285" spans="1:22" ht="14.25">
      <c r="A285" s="151"/>
      <c r="B285" s="414"/>
      <c r="C285" s="151"/>
      <c r="D285" s="415"/>
      <c r="E285" s="415"/>
      <c r="F285" s="151"/>
      <c r="G285" s="53"/>
      <c r="H285" s="151"/>
      <c r="I285" s="151"/>
      <c r="J285" s="151"/>
      <c r="K285" s="151"/>
      <c r="L285" s="151"/>
      <c r="M285" s="151"/>
      <c r="N285" s="151"/>
      <c r="O285" s="151"/>
      <c r="P285" s="151"/>
      <c r="Q285" s="151"/>
      <c r="R285" s="151"/>
      <c r="S285" s="151"/>
      <c r="T285" s="151"/>
      <c r="U285" s="151"/>
      <c r="V285" s="151"/>
    </row>
    <row r="286" spans="1:22" ht="14.25">
      <c r="A286" s="151"/>
      <c r="B286" s="414"/>
      <c r="C286" s="151"/>
      <c r="D286" s="415"/>
      <c r="E286" s="415"/>
      <c r="F286" s="151"/>
      <c r="G286" s="53"/>
      <c r="H286" s="151"/>
      <c r="I286" s="151"/>
      <c r="J286" s="151"/>
      <c r="K286" s="151"/>
      <c r="L286" s="151"/>
      <c r="M286" s="151"/>
      <c r="N286" s="151"/>
      <c r="O286" s="151"/>
      <c r="P286" s="151"/>
      <c r="Q286" s="151"/>
      <c r="R286" s="151"/>
      <c r="S286" s="151"/>
      <c r="T286" s="151"/>
      <c r="U286" s="151"/>
      <c r="V286" s="151"/>
    </row>
    <row r="287" spans="1:22" ht="14.25">
      <c r="A287" s="151"/>
      <c r="B287" s="414"/>
      <c r="C287" s="151"/>
      <c r="D287" s="415"/>
      <c r="E287" s="415"/>
      <c r="F287" s="151"/>
      <c r="G287" s="53"/>
      <c r="H287" s="151"/>
      <c r="I287" s="151"/>
      <c r="J287" s="151"/>
      <c r="K287" s="151"/>
      <c r="L287" s="151"/>
      <c r="M287" s="151"/>
      <c r="N287" s="151"/>
      <c r="O287" s="151"/>
      <c r="P287" s="151"/>
      <c r="Q287" s="151"/>
      <c r="R287" s="151"/>
      <c r="S287" s="151"/>
      <c r="T287" s="151"/>
      <c r="U287" s="151"/>
      <c r="V287" s="151"/>
    </row>
    <row r="288" spans="1:22" ht="14.25">
      <c r="A288" s="151"/>
      <c r="B288" s="414"/>
      <c r="C288" s="151"/>
      <c r="D288" s="415"/>
      <c r="E288" s="415"/>
      <c r="F288" s="151"/>
      <c r="G288" s="53"/>
      <c r="H288" s="151"/>
      <c r="I288" s="151"/>
      <c r="J288" s="151"/>
      <c r="K288" s="151"/>
      <c r="L288" s="151"/>
      <c r="M288" s="151"/>
      <c r="N288" s="151"/>
      <c r="O288" s="151"/>
      <c r="P288" s="151"/>
      <c r="Q288" s="151"/>
      <c r="R288" s="151"/>
      <c r="S288" s="151"/>
      <c r="T288" s="151"/>
      <c r="U288" s="151"/>
      <c r="V288" s="151"/>
    </row>
    <row r="289" spans="1:22" ht="14.25">
      <c r="A289" s="151"/>
      <c r="B289" s="414"/>
      <c r="C289" s="151"/>
      <c r="D289" s="415"/>
      <c r="E289" s="415"/>
      <c r="F289" s="151"/>
      <c r="G289" s="53"/>
      <c r="H289" s="151"/>
      <c r="I289" s="151"/>
      <c r="J289" s="151"/>
      <c r="K289" s="151"/>
      <c r="L289" s="151"/>
      <c r="M289" s="151"/>
      <c r="N289" s="151"/>
      <c r="O289" s="151"/>
      <c r="P289" s="151"/>
      <c r="Q289" s="151"/>
      <c r="R289" s="151"/>
      <c r="S289" s="151"/>
      <c r="T289" s="151"/>
      <c r="U289" s="151"/>
      <c r="V289" s="151"/>
    </row>
    <row r="290" spans="1:22" ht="14.25">
      <c r="A290" s="151"/>
      <c r="B290" s="414"/>
      <c r="C290" s="151"/>
      <c r="D290" s="415"/>
      <c r="E290" s="415"/>
      <c r="F290" s="151"/>
      <c r="G290" s="53"/>
      <c r="H290" s="151"/>
      <c r="I290" s="151"/>
      <c r="J290" s="151"/>
      <c r="K290" s="151"/>
      <c r="L290" s="151"/>
      <c r="M290" s="151"/>
      <c r="N290" s="151"/>
      <c r="O290" s="151"/>
      <c r="P290" s="151"/>
      <c r="Q290" s="151"/>
      <c r="R290" s="151"/>
      <c r="S290" s="151"/>
      <c r="T290" s="151"/>
      <c r="U290" s="151"/>
      <c r="V290" s="151"/>
    </row>
    <row r="291" spans="1:22" ht="14.25">
      <c r="A291" s="151"/>
      <c r="B291" s="414"/>
      <c r="C291" s="151"/>
      <c r="D291" s="415"/>
      <c r="E291" s="415"/>
      <c r="F291" s="151"/>
      <c r="G291" s="53"/>
      <c r="H291" s="151"/>
      <c r="I291" s="151"/>
      <c r="J291" s="151"/>
      <c r="K291" s="151"/>
      <c r="L291" s="151"/>
      <c r="M291" s="151"/>
      <c r="N291" s="151"/>
      <c r="O291" s="151"/>
      <c r="P291" s="151"/>
      <c r="Q291" s="151"/>
      <c r="R291" s="151"/>
      <c r="S291" s="151"/>
      <c r="T291" s="151"/>
      <c r="U291" s="151"/>
      <c r="V291" s="151"/>
    </row>
    <row r="292" spans="1:22" ht="14.25">
      <c r="A292" s="151"/>
      <c r="B292" s="414"/>
      <c r="C292" s="151"/>
      <c r="D292" s="415"/>
      <c r="E292" s="415"/>
      <c r="F292" s="151"/>
      <c r="G292" s="53"/>
      <c r="H292" s="151"/>
      <c r="I292" s="151"/>
      <c r="J292" s="151"/>
      <c r="K292" s="151"/>
      <c r="L292" s="151"/>
      <c r="M292" s="151"/>
      <c r="N292" s="151"/>
      <c r="O292" s="151"/>
      <c r="P292" s="151"/>
      <c r="Q292" s="151"/>
      <c r="R292" s="151"/>
      <c r="S292" s="151"/>
      <c r="T292" s="151"/>
      <c r="U292" s="151"/>
      <c r="V292" s="151"/>
    </row>
    <row r="293" spans="1:22" ht="14.25">
      <c r="A293" s="151"/>
      <c r="B293" s="414"/>
      <c r="C293" s="151"/>
      <c r="D293" s="415"/>
      <c r="E293" s="415"/>
      <c r="F293" s="151"/>
      <c r="G293" s="53"/>
      <c r="H293" s="151"/>
      <c r="I293" s="151"/>
      <c r="J293" s="151"/>
      <c r="K293" s="151"/>
      <c r="L293" s="151"/>
      <c r="M293" s="151"/>
      <c r="N293" s="151"/>
      <c r="O293" s="151"/>
      <c r="P293" s="151"/>
      <c r="Q293" s="151"/>
      <c r="R293" s="151"/>
      <c r="S293" s="151"/>
      <c r="T293" s="151"/>
      <c r="U293" s="151"/>
      <c r="V293" s="151"/>
    </row>
    <row r="294" spans="1:22" ht="14.25">
      <c r="A294" s="151"/>
      <c r="B294" s="414"/>
      <c r="C294" s="151"/>
      <c r="D294" s="415"/>
      <c r="E294" s="415"/>
      <c r="F294" s="151"/>
      <c r="G294" s="53"/>
      <c r="H294" s="151"/>
      <c r="I294" s="151"/>
      <c r="J294" s="151"/>
      <c r="K294" s="151"/>
      <c r="L294" s="151"/>
      <c r="M294" s="151"/>
      <c r="N294" s="151"/>
      <c r="O294" s="151"/>
      <c r="P294" s="151"/>
      <c r="Q294" s="151"/>
      <c r="R294" s="151"/>
      <c r="S294" s="151"/>
      <c r="T294" s="151"/>
      <c r="U294" s="151"/>
      <c r="V294" s="151"/>
    </row>
    <row r="295" spans="1:22" ht="14.25">
      <c r="A295" s="151"/>
      <c r="B295" s="414"/>
      <c r="C295" s="151"/>
      <c r="D295" s="415"/>
      <c r="E295" s="415"/>
      <c r="F295" s="151"/>
      <c r="G295" s="53"/>
      <c r="H295" s="151"/>
      <c r="I295" s="151"/>
      <c r="J295" s="151"/>
      <c r="K295" s="151"/>
      <c r="L295" s="151"/>
      <c r="M295" s="151"/>
      <c r="N295" s="151"/>
      <c r="O295" s="151"/>
      <c r="P295" s="151"/>
      <c r="Q295" s="151"/>
      <c r="R295" s="151"/>
      <c r="S295" s="151"/>
      <c r="T295" s="151"/>
      <c r="U295" s="151"/>
      <c r="V295" s="151"/>
    </row>
    <row r="296" spans="1:22" ht="14.25">
      <c r="A296" s="151"/>
      <c r="B296" s="414"/>
      <c r="C296" s="151"/>
      <c r="D296" s="415"/>
      <c r="E296" s="415"/>
      <c r="F296" s="151"/>
      <c r="G296" s="53"/>
      <c r="H296" s="151"/>
      <c r="I296" s="151"/>
      <c r="J296" s="151"/>
      <c r="K296" s="151"/>
      <c r="L296" s="151"/>
      <c r="M296" s="151"/>
      <c r="N296" s="151"/>
      <c r="O296" s="151"/>
      <c r="P296" s="151"/>
      <c r="Q296" s="151"/>
      <c r="R296" s="151"/>
      <c r="S296" s="151"/>
      <c r="T296" s="151"/>
      <c r="U296" s="151"/>
      <c r="V296" s="151"/>
    </row>
    <row r="297" spans="1:22" ht="14.25">
      <c r="A297" s="151"/>
      <c r="B297" s="414"/>
      <c r="C297" s="151"/>
      <c r="D297" s="415"/>
      <c r="E297" s="415"/>
      <c r="F297" s="151"/>
      <c r="G297" s="53"/>
      <c r="H297" s="151"/>
      <c r="I297" s="151"/>
      <c r="J297" s="151"/>
      <c r="K297" s="151"/>
      <c r="L297" s="151"/>
      <c r="M297" s="151"/>
      <c r="N297" s="151"/>
      <c r="O297" s="151"/>
      <c r="P297" s="151"/>
      <c r="Q297" s="151"/>
      <c r="R297" s="151"/>
      <c r="S297" s="151"/>
      <c r="T297" s="151"/>
      <c r="U297" s="151"/>
      <c r="V297" s="151"/>
    </row>
    <row r="298" spans="1:22" ht="14.25">
      <c r="A298" s="151"/>
      <c r="B298" s="414"/>
      <c r="C298" s="151"/>
      <c r="D298" s="415"/>
      <c r="E298" s="415"/>
      <c r="F298" s="151"/>
      <c r="G298" s="53"/>
      <c r="H298" s="151"/>
      <c r="I298" s="151"/>
      <c r="J298" s="151"/>
      <c r="K298" s="151"/>
      <c r="L298" s="151"/>
      <c r="M298" s="151"/>
      <c r="N298" s="151"/>
      <c r="O298" s="151"/>
      <c r="P298" s="151"/>
      <c r="Q298" s="151"/>
      <c r="R298" s="151"/>
      <c r="S298" s="151"/>
      <c r="T298" s="151"/>
      <c r="U298" s="151"/>
      <c r="V298" s="151"/>
    </row>
    <row r="299" spans="1:22" ht="14.25">
      <c r="A299" s="151"/>
      <c r="B299" s="414"/>
      <c r="C299" s="151"/>
      <c r="D299" s="415"/>
      <c r="E299" s="415"/>
      <c r="F299" s="151"/>
      <c r="G299" s="53"/>
      <c r="H299" s="151"/>
      <c r="I299" s="151"/>
      <c r="J299" s="151"/>
      <c r="K299" s="151"/>
      <c r="L299" s="151"/>
      <c r="M299" s="151"/>
      <c r="N299" s="151"/>
      <c r="O299" s="151"/>
      <c r="P299" s="151"/>
      <c r="Q299" s="151"/>
      <c r="R299" s="151"/>
      <c r="S299" s="151"/>
      <c r="T299" s="151"/>
      <c r="U299" s="151"/>
      <c r="V299" s="151"/>
    </row>
    <row r="300" spans="1:22" ht="14.25">
      <c r="A300" s="151"/>
      <c r="B300" s="414"/>
      <c r="C300" s="151"/>
      <c r="D300" s="415"/>
      <c r="E300" s="415"/>
      <c r="F300" s="151"/>
      <c r="G300" s="53"/>
      <c r="H300" s="151"/>
      <c r="I300" s="151"/>
      <c r="J300" s="151"/>
      <c r="K300" s="151"/>
      <c r="L300" s="151"/>
      <c r="M300" s="151"/>
      <c r="N300" s="151"/>
      <c r="O300" s="151"/>
      <c r="P300" s="151"/>
      <c r="Q300" s="151"/>
      <c r="R300" s="151"/>
      <c r="S300" s="151"/>
      <c r="T300" s="151"/>
      <c r="U300" s="151"/>
      <c r="V300" s="151"/>
    </row>
    <row r="301" spans="1:22" ht="14.25">
      <c r="A301" s="151"/>
      <c r="B301" s="414"/>
      <c r="C301" s="151"/>
      <c r="D301" s="415"/>
      <c r="E301" s="415"/>
      <c r="F301" s="151"/>
      <c r="G301" s="53"/>
      <c r="H301" s="151"/>
      <c r="I301" s="151"/>
      <c r="J301" s="151"/>
      <c r="K301" s="151"/>
      <c r="L301" s="151"/>
      <c r="M301" s="151"/>
      <c r="N301" s="151"/>
      <c r="O301" s="151"/>
      <c r="P301" s="151"/>
      <c r="Q301" s="151"/>
      <c r="R301" s="151"/>
      <c r="S301" s="151"/>
      <c r="T301" s="151"/>
      <c r="U301" s="151"/>
      <c r="V301" s="151"/>
    </row>
    <row r="302" spans="1:22" ht="14.25">
      <c r="A302" s="151"/>
      <c r="B302" s="414"/>
      <c r="C302" s="151"/>
      <c r="D302" s="415"/>
      <c r="E302" s="415"/>
      <c r="F302" s="151"/>
      <c r="G302" s="53"/>
      <c r="H302" s="151"/>
      <c r="I302" s="151"/>
      <c r="J302" s="151"/>
      <c r="K302" s="151"/>
      <c r="L302" s="151"/>
      <c r="M302" s="151"/>
      <c r="N302" s="151"/>
      <c r="O302" s="151"/>
      <c r="P302" s="151"/>
      <c r="Q302" s="151"/>
      <c r="R302" s="151"/>
      <c r="S302" s="151"/>
      <c r="T302" s="151"/>
      <c r="U302" s="151"/>
      <c r="V302" s="151"/>
    </row>
    <row r="303" spans="1:22" ht="14.25">
      <c r="A303" s="151"/>
      <c r="B303" s="414"/>
      <c r="C303" s="151"/>
      <c r="D303" s="415"/>
      <c r="E303" s="415"/>
      <c r="F303" s="151"/>
      <c r="G303" s="53"/>
      <c r="H303" s="151"/>
      <c r="I303" s="151"/>
      <c r="J303" s="151"/>
      <c r="K303" s="151"/>
      <c r="L303" s="151"/>
      <c r="M303" s="151"/>
      <c r="N303" s="151"/>
      <c r="O303" s="151"/>
      <c r="P303" s="151"/>
      <c r="Q303" s="151"/>
      <c r="R303" s="151"/>
      <c r="S303" s="151"/>
      <c r="T303" s="151"/>
      <c r="U303" s="151"/>
      <c r="V303" s="151"/>
    </row>
    <row r="304" spans="1:22" ht="14.25">
      <c r="A304" s="151"/>
      <c r="B304" s="414"/>
      <c r="C304" s="151"/>
      <c r="D304" s="415"/>
      <c r="E304" s="415"/>
      <c r="F304" s="151"/>
      <c r="G304" s="53"/>
      <c r="H304" s="151"/>
      <c r="I304" s="151"/>
      <c r="J304" s="151"/>
      <c r="K304" s="151"/>
      <c r="L304" s="151"/>
      <c r="M304" s="151"/>
      <c r="N304" s="151"/>
      <c r="O304" s="151"/>
      <c r="P304" s="151"/>
      <c r="Q304" s="151"/>
      <c r="R304" s="151"/>
      <c r="S304" s="151"/>
      <c r="T304" s="151"/>
      <c r="U304" s="151"/>
      <c r="V304" s="151"/>
    </row>
    <row r="305" spans="1:22" ht="14.25">
      <c r="A305" s="151"/>
      <c r="B305" s="414"/>
      <c r="C305" s="151"/>
      <c r="D305" s="415"/>
      <c r="E305" s="415"/>
      <c r="F305" s="151"/>
      <c r="G305" s="53"/>
      <c r="H305" s="151"/>
      <c r="I305" s="151"/>
      <c r="J305" s="151"/>
      <c r="K305" s="151"/>
      <c r="L305" s="151"/>
      <c r="M305" s="151"/>
      <c r="N305" s="151"/>
      <c r="O305" s="151"/>
      <c r="P305" s="151"/>
      <c r="Q305" s="151"/>
      <c r="R305" s="151"/>
      <c r="S305" s="151"/>
      <c r="T305" s="151"/>
      <c r="U305" s="151"/>
      <c r="V305" s="151"/>
    </row>
    <row r="306" spans="1:22" ht="14.25">
      <c r="A306" s="151"/>
      <c r="B306" s="414"/>
      <c r="C306" s="151"/>
      <c r="D306" s="415"/>
      <c r="E306" s="415"/>
      <c r="F306" s="151"/>
      <c r="G306" s="53"/>
      <c r="H306" s="151"/>
      <c r="I306" s="151"/>
      <c r="J306" s="151"/>
      <c r="K306" s="151"/>
      <c r="L306" s="151"/>
      <c r="M306" s="151"/>
      <c r="N306" s="151"/>
      <c r="O306" s="151"/>
      <c r="P306" s="151"/>
      <c r="Q306" s="151"/>
      <c r="R306" s="151"/>
      <c r="S306" s="151"/>
      <c r="T306" s="151"/>
      <c r="U306" s="151"/>
      <c r="V306" s="151"/>
    </row>
    <row r="307" spans="1:22" ht="14.25">
      <c r="A307" s="151"/>
      <c r="B307" s="414"/>
      <c r="C307" s="151"/>
      <c r="D307" s="415"/>
      <c r="E307" s="415"/>
      <c r="F307" s="151"/>
      <c r="G307" s="53"/>
      <c r="H307" s="151"/>
      <c r="I307" s="151"/>
      <c r="J307" s="151"/>
      <c r="K307" s="151"/>
      <c r="L307" s="151"/>
      <c r="M307" s="151"/>
      <c r="N307" s="151"/>
      <c r="O307" s="151"/>
      <c r="P307" s="151"/>
      <c r="Q307" s="151"/>
      <c r="R307" s="151"/>
      <c r="S307" s="151"/>
      <c r="T307" s="151"/>
      <c r="U307" s="151"/>
      <c r="V307" s="151"/>
    </row>
    <row r="308" spans="1:22" ht="14.25">
      <c r="A308" s="151"/>
      <c r="B308" s="414"/>
      <c r="C308" s="151"/>
      <c r="D308" s="415"/>
      <c r="E308" s="415"/>
      <c r="F308" s="151"/>
      <c r="G308" s="53"/>
      <c r="H308" s="151"/>
      <c r="I308" s="151"/>
      <c r="J308" s="151"/>
      <c r="K308" s="151"/>
      <c r="L308" s="151"/>
      <c r="M308" s="151"/>
      <c r="N308" s="151"/>
      <c r="O308" s="151"/>
      <c r="P308" s="151"/>
      <c r="Q308" s="151"/>
      <c r="R308" s="151"/>
      <c r="S308" s="151"/>
      <c r="T308" s="151"/>
      <c r="U308" s="151"/>
      <c r="V308" s="151"/>
    </row>
    <row r="309" spans="1:22" ht="14.25">
      <c r="A309" s="151"/>
      <c r="B309" s="414"/>
      <c r="C309" s="151"/>
      <c r="D309" s="415"/>
      <c r="E309" s="415"/>
      <c r="F309" s="151"/>
      <c r="G309" s="53"/>
      <c r="H309" s="151"/>
      <c r="I309" s="151"/>
      <c r="J309" s="151"/>
      <c r="K309" s="151"/>
      <c r="L309" s="151"/>
      <c r="M309" s="151"/>
      <c r="N309" s="151"/>
      <c r="O309" s="151"/>
      <c r="P309" s="151"/>
      <c r="Q309" s="151"/>
      <c r="R309" s="151"/>
      <c r="S309" s="151"/>
      <c r="T309" s="151"/>
      <c r="U309" s="151"/>
      <c r="V309" s="151"/>
    </row>
    <row r="310" spans="1:22" ht="14.25">
      <c r="A310" s="151"/>
      <c r="B310" s="414"/>
      <c r="C310" s="151"/>
      <c r="D310" s="415"/>
      <c r="E310" s="415"/>
      <c r="F310" s="151"/>
      <c r="G310" s="53"/>
      <c r="H310" s="151"/>
      <c r="I310" s="151"/>
      <c r="J310" s="151"/>
      <c r="K310" s="151"/>
      <c r="L310" s="151"/>
      <c r="M310" s="151"/>
      <c r="N310" s="151"/>
      <c r="O310" s="151"/>
      <c r="P310" s="151"/>
      <c r="Q310" s="151"/>
      <c r="R310" s="151"/>
      <c r="S310" s="151"/>
      <c r="T310" s="151"/>
      <c r="U310" s="151"/>
      <c r="V310" s="151"/>
    </row>
    <row r="311" spans="1:22" ht="14.25">
      <c r="A311" s="151"/>
      <c r="B311" s="414"/>
      <c r="C311" s="151"/>
      <c r="D311" s="415"/>
      <c r="E311" s="415"/>
      <c r="F311" s="151"/>
      <c r="G311" s="53"/>
      <c r="H311" s="151"/>
      <c r="I311" s="151"/>
      <c r="J311" s="151"/>
      <c r="K311" s="151"/>
      <c r="L311" s="151"/>
      <c r="M311" s="151"/>
      <c r="N311" s="151"/>
      <c r="O311" s="151"/>
      <c r="P311" s="151"/>
      <c r="Q311" s="151"/>
      <c r="R311" s="151"/>
      <c r="S311" s="151"/>
      <c r="T311" s="151"/>
      <c r="U311" s="151"/>
      <c r="V311" s="151"/>
    </row>
    <row r="312" spans="1:22" ht="14.25">
      <c r="A312" s="151"/>
      <c r="B312" s="414"/>
      <c r="C312" s="151"/>
      <c r="D312" s="415"/>
      <c r="E312" s="415"/>
      <c r="F312" s="151"/>
      <c r="G312" s="53"/>
      <c r="H312" s="151"/>
      <c r="I312" s="151"/>
      <c r="J312" s="151"/>
      <c r="K312" s="151"/>
      <c r="L312" s="151"/>
      <c r="M312" s="151"/>
      <c r="N312" s="151"/>
      <c r="O312" s="151"/>
      <c r="P312" s="151"/>
      <c r="Q312" s="151"/>
      <c r="R312" s="151"/>
      <c r="S312" s="151"/>
      <c r="T312" s="151"/>
      <c r="U312" s="151"/>
      <c r="V312" s="151"/>
    </row>
    <row r="313" spans="1:22" ht="14.25">
      <c r="A313" s="151"/>
      <c r="B313" s="414"/>
      <c r="C313" s="151"/>
      <c r="D313" s="415"/>
      <c r="E313" s="415"/>
      <c r="F313" s="151"/>
      <c r="G313" s="53"/>
      <c r="H313" s="151"/>
      <c r="I313" s="151"/>
      <c r="J313" s="151"/>
      <c r="K313" s="151"/>
      <c r="L313" s="151"/>
      <c r="M313" s="151"/>
      <c r="N313" s="151"/>
      <c r="O313" s="151"/>
      <c r="P313" s="151"/>
      <c r="Q313" s="151"/>
      <c r="R313" s="151"/>
      <c r="S313" s="151"/>
      <c r="T313" s="151"/>
      <c r="U313" s="151"/>
      <c r="V313" s="151"/>
    </row>
    <row r="314" spans="1:22" ht="14.25">
      <c r="A314" s="151"/>
      <c r="B314" s="414"/>
      <c r="C314" s="151"/>
      <c r="D314" s="415"/>
      <c r="E314" s="415"/>
      <c r="F314" s="151"/>
      <c r="G314" s="53"/>
      <c r="H314" s="151"/>
      <c r="I314" s="151"/>
      <c r="J314" s="151"/>
      <c r="K314" s="151"/>
      <c r="L314" s="151"/>
      <c r="M314" s="151"/>
      <c r="N314" s="151"/>
      <c r="O314" s="151"/>
      <c r="P314" s="151"/>
      <c r="Q314" s="151"/>
      <c r="R314" s="151"/>
      <c r="S314" s="151"/>
      <c r="T314" s="151"/>
      <c r="U314" s="151"/>
      <c r="V314" s="151"/>
    </row>
    <row r="315" spans="1:22" ht="14.25">
      <c r="A315" s="151"/>
      <c r="B315" s="414"/>
      <c r="C315" s="151"/>
      <c r="D315" s="415"/>
      <c r="E315" s="415"/>
      <c r="F315" s="151"/>
      <c r="G315" s="53"/>
      <c r="H315" s="151"/>
      <c r="I315" s="151"/>
      <c r="J315" s="151"/>
      <c r="K315" s="151"/>
      <c r="L315" s="151"/>
      <c r="M315" s="151"/>
      <c r="N315" s="151"/>
      <c r="O315" s="151"/>
      <c r="P315" s="151"/>
      <c r="Q315" s="151"/>
      <c r="R315" s="151"/>
      <c r="S315" s="151"/>
      <c r="T315" s="151"/>
      <c r="U315" s="151"/>
      <c r="V315" s="151"/>
    </row>
    <row r="316" spans="1:22" ht="14.25">
      <c r="A316" s="151"/>
      <c r="B316" s="414"/>
      <c r="C316" s="151"/>
      <c r="D316" s="415"/>
      <c r="E316" s="415"/>
      <c r="F316" s="151"/>
      <c r="G316" s="53"/>
      <c r="H316" s="151"/>
      <c r="I316" s="151"/>
      <c r="J316" s="151"/>
      <c r="K316" s="151"/>
      <c r="L316" s="151"/>
      <c r="M316" s="151"/>
      <c r="N316" s="151"/>
      <c r="O316" s="151"/>
      <c r="P316" s="151"/>
      <c r="Q316" s="151"/>
      <c r="R316" s="151"/>
      <c r="S316" s="151"/>
      <c r="T316" s="151"/>
      <c r="U316" s="151"/>
      <c r="V316" s="151"/>
    </row>
    <row r="317" spans="1:22" ht="14.25">
      <c r="A317" s="151"/>
      <c r="B317" s="414"/>
      <c r="C317" s="151"/>
      <c r="D317" s="415"/>
      <c r="E317" s="415"/>
      <c r="F317" s="151"/>
      <c r="G317" s="53"/>
      <c r="H317" s="151"/>
      <c r="I317" s="151"/>
      <c r="J317" s="151"/>
      <c r="K317" s="151"/>
      <c r="L317" s="151"/>
      <c r="M317" s="151"/>
      <c r="N317" s="151"/>
      <c r="O317" s="151"/>
      <c r="P317" s="151"/>
      <c r="Q317" s="151"/>
      <c r="R317" s="151"/>
      <c r="S317" s="151"/>
      <c r="T317" s="151"/>
      <c r="U317" s="151"/>
      <c r="V317" s="151"/>
    </row>
    <row r="318" spans="1:22" ht="14.25">
      <c r="A318" s="151"/>
      <c r="B318" s="414"/>
      <c r="C318" s="151"/>
      <c r="D318" s="415"/>
      <c r="E318" s="415"/>
      <c r="F318" s="151"/>
      <c r="G318" s="53"/>
      <c r="H318" s="151"/>
      <c r="I318" s="151"/>
      <c r="J318" s="151"/>
      <c r="K318" s="151"/>
      <c r="L318" s="151"/>
      <c r="M318" s="151"/>
      <c r="N318" s="151"/>
      <c r="O318" s="151"/>
      <c r="P318" s="151"/>
      <c r="Q318" s="151"/>
      <c r="R318" s="151"/>
      <c r="S318" s="151"/>
      <c r="T318" s="151"/>
      <c r="U318" s="151"/>
      <c r="V318" s="151"/>
    </row>
    <row r="319" spans="1:22" ht="14.25">
      <c r="A319" s="151"/>
      <c r="B319" s="414"/>
      <c r="C319" s="151"/>
      <c r="D319" s="415"/>
      <c r="E319" s="415"/>
      <c r="F319" s="151"/>
      <c r="G319" s="53"/>
      <c r="H319" s="151"/>
      <c r="I319" s="151"/>
      <c r="J319" s="151"/>
      <c r="K319" s="151"/>
      <c r="L319" s="151"/>
      <c r="M319" s="151"/>
      <c r="N319" s="151"/>
      <c r="O319" s="151"/>
      <c r="P319" s="151"/>
      <c r="Q319" s="151"/>
      <c r="R319" s="151"/>
      <c r="S319" s="151"/>
      <c r="T319" s="151"/>
      <c r="U319" s="151"/>
      <c r="V319" s="151"/>
    </row>
    <row r="320" spans="1:22" ht="14.25">
      <c r="A320" s="151"/>
      <c r="B320" s="414"/>
      <c r="C320" s="151"/>
      <c r="D320" s="415"/>
      <c r="E320" s="415"/>
      <c r="F320" s="151"/>
      <c r="G320" s="53"/>
      <c r="H320" s="151"/>
      <c r="I320" s="151"/>
      <c r="J320" s="151"/>
      <c r="K320" s="151"/>
      <c r="L320" s="151"/>
      <c r="M320" s="151"/>
      <c r="N320" s="151"/>
      <c r="O320" s="151"/>
      <c r="P320" s="151"/>
      <c r="Q320" s="151"/>
      <c r="R320" s="151"/>
      <c r="S320" s="151"/>
      <c r="T320" s="151"/>
      <c r="U320" s="151"/>
      <c r="V320" s="151"/>
    </row>
    <row r="321" spans="1:22" ht="14.25">
      <c r="A321" s="151"/>
      <c r="B321" s="414"/>
      <c r="C321" s="151"/>
      <c r="D321" s="415"/>
      <c r="E321" s="415"/>
      <c r="F321" s="151"/>
      <c r="G321" s="53"/>
      <c r="H321" s="151"/>
      <c r="I321" s="151"/>
      <c r="J321" s="151"/>
      <c r="K321" s="151"/>
      <c r="L321" s="151"/>
      <c r="M321" s="151"/>
      <c r="N321" s="151"/>
      <c r="O321" s="151"/>
      <c r="P321" s="151"/>
      <c r="Q321" s="151"/>
      <c r="R321" s="151"/>
      <c r="S321" s="151"/>
      <c r="T321" s="151"/>
      <c r="U321" s="151"/>
      <c r="V321" s="151"/>
    </row>
    <row r="322" spans="1:22" ht="14.25">
      <c r="A322" s="151"/>
      <c r="B322" s="414"/>
      <c r="C322" s="151"/>
      <c r="D322" s="415"/>
      <c r="E322" s="415"/>
      <c r="F322" s="151"/>
      <c r="G322" s="53"/>
      <c r="H322" s="151"/>
      <c r="I322" s="151"/>
      <c r="J322" s="151"/>
      <c r="K322" s="151"/>
      <c r="L322" s="151"/>
      <c r="M322" s="151"/>
      <c r="N322" s="151"/>
      <c r="O322" s="151"/>
      <c r="P322" s="151"/>
      <c r="Q322" s="151"/>
      <c r="R322" s="151"/>
      <c r="S322" s="151"/>
      <c r="T322" s="151"/>
      <c r="U322" s="151"/>
      <c r="V322" s="151"/>
    </row>
    <row r="323" spans="1:22" ht="14.25">
      <c r="A323" s="151"/>
      <c r="B323" s="414"/>
      <c r="C323" s="151"/>
      <c r="D323" s="415"/>
      <c r="E323" s="415"/>
      <c r="F323" s="151"/>
      <c r="G323" s="53"/>
      <c r="H323" s="151"/>
      <c r="I323" s="151"/>
      <c r="J323" s="151"/>
      <c r="K323" s="151"/>
      <c r="L323" s="151"/>
      <c r="M323" s="151"/>
      <c r="N323" s="151"/>
      <c r="O323" s="151"/>
      <c r="P323" s="151"/>
      <c r="Q323" s="151"/>
      <c r="R323" s="151"/>
      <c r="S323" s="151"/>
      <c r="T323" s="151"/>
      <c r="U323" s="151"/>
      <c r="V323" s="151"/>
    </row>
    <row r="324" spans="1:22" ht="14.25">
      <c r="A324" s="151"/>
      <c r="B324" s="414"/>
      <c r="C324" s="151"/>
      <c r="D324" s="415"/>
      <c r="E324" s="415"/>
      <c r="F324" s="151"/>
      <c r="G324" s="53"/>
      <c r="H324" s="151"/>
      <c r="I324" s="151"/>
      <c r="J324" s="151"/>
      <c r="K324" s="151"/>
      <c r="L324" s="151"/>
      <c r="M324" s="151"/>
      <c r="N324" s="151"/>
      <c r="O324" s="151"/>
      <c r="P324" s="151"/>
      <c r="Q324" s="151"/>
      <c r="R324" s="151"/>
      <c r="S324" s="151"/>
      <c r="T324" s="151"/>
      <c r="U324" s="151"/>
      <c r="V324" s="151"/>
    </row>
    <row r="325" spans="1:22" ht="12.75" customHeight="1">
      <c r="A325" s="460"/>
      <c r="B325" s="460"/>
      <c r="C325" s="460"/>
      <c r="D325" s="460"/>
      <c r="E325" s="460"/>
      <c r="F325" s="460"/>
      <c r="G325" s="460"/>
      <c r="H325" s="460"/>
      <c r="I325" s="460"/>
      <c r="J325" s="460"/>
      <c r="K325" s="460"/>
      <c r="L325" s="55"/>
      <c r="M325" s="55"/>
      <c r="N325" s="151"/>
      <c r="O325" s="151"/>
      <c r="P325" s="151"/>
      <c r="Q325" s="151"/>
      <c r="R325" s="151"/>
      <c r="S325" s="151"/>
      <c r="T325" s="151"/>
      <c r="U325" s="151"/>
      <c r="V325" s="151"/>
    </row>
    <row r="326" spans="1:22" ht="14.25">
      <c r="A326" s="49"/>
      <c r="B326" s="337"/>
      <c r="C326" s="49"/>
      <c r="D326" s="49"/>
      <c r="E326" s="49"/>
      <c r="F326" s="49"/>
      <c r="G326" s="49"/>
      <c r="H326" s="50"/>
      <c r="I326" s="50"/>
      <c r="J326" s="49"/>
      <c r="K326" s="49"/>
      <c r="L326" s="49"/>
      <c r="M326" s="49"/>
      <c r="N326" s="151"/>
      <c r="O326" s="151"/>
      <c r="P326" s="151"/>
      <c r="Q326" s="151"/>
      <c r="R326" s="151"/>
      <c r="S326" s="151"/>
      <c r="T326" s="151"/>
      <c r="U326" s="151"/>
      <c r="V326" s="151"/>
    </row>
  </sheetData>
  <sheetProtection selectLockedCells="1" selectUnlockedCells="1"/>
  <mergeCells count="44">
    <mergeCell ref="A53:C53"/>
    <mergeCell ref="A55:F55"/>
    <mergeCell ref="A56:C56"/>
    <mergeCell ref="A58:F58"/>
    <mergeCell ref="N2:N3"/>
    <mergeCell ref="O2:O3"/>
    <mergeCell ref="P2:P3"/>
    <mergeCell ref="A44:C44"/>
    <mergeCell ref="A48:F48"/>
    <mergeCell ref="A50:G50"/>
    <mergeCell ref="A49:C49"/>
    <mergeCell ref="A2:A3"/>
    <mergeCell ref="B2:B3"/>
    <mergeCell ref="C2:C3"/>
    <mergeCell ref="Q2:Q3"/>
    <mergeCell ref="R2:R3"/>
    <mergeCell ref="S2:S3"/>
    <mergeCell ref="T2:V2"/>
    <mergeCell ref="A4:C4"/>
    <mergeCell ref="A43:F43"/>
    <mergeCell ref="K2:K3"/>
    <mergeCell ref="L2:L3"/>
    <mergeCell ref="M2:M3"/>
    <mergeCell ref="H2:H3"/>
    <mergeCell ref="A1:D1"/>
    <mergeCell ref="D2:D3"/>
    <mergeCell ref="E2:E3"/>
    <mergeCell ref="F2:F3"/>
    <mergeCell ref="G2:G3"/>
    <mergeCell ref="A325:K325"/>
    <mergeCell ref="J2:J3"/>
    <mergeCell ref="G64:H64"/>
    <mergeCell ref="A59:C59"/>
    <mergeCell ref="A64:F64"/>
    <mergeCell ref="B71:C71"/>
    <mergeCell ref="F71:G71"/>
    <mergeCell ref="F72:G72"/>
    <mergeCell ref="A65:C65"/>
    <mergeCell ref="A68:F68"/>
    <mergeCell ref="I2:I3"/>
    <mergeCell ref="H70:I70"/>
    <mergeCell ref="B70:G70"/>
    <mergeCell ref="A51:C51"/>
    <mergeCell ref="B52:D52"/>
  </mergeCells>
  <printOptions/>
  <pageMargins left="0.23697916666666666" right="0.16927083333333334" top="0.35885416666666664" bottom="0.1875" header="0.5118055555555555" footer="0.5118055555555555"/>
  <pageSetup horizontalDpi="600" verticalDpi="600" orientation="landscape" paperSize="9" scale="63" r:id="rId1"/>
  <rowBreaks count="2" manualBreakCount="2">
    <brk id="29" max="21" man="1"/>
    <brk id="55" max="21" man="1"/>
  </rowBreaks>
  <colBreaks count="1" manualBreakCount="1">
    <brk id="1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0" zoomScaleNormal="60" zoomScaleSheetLayoutView="80" zoomScalePageLayoutView="70" workbookViewId="0" topLeftCell="A7">
      <selection activeCell="C13" sqref="C13"/>
    </sheetView>
  </sheetViews>
  <sheetFormatPr defaultColWidth="9" defaultRowHeight="14.25"/>
  <cols>
    <col min="1" max="1" width="36.3984375" style="151" customWidth="1"/>
    <col min="2" max="2" width="24.69921875" style="151" customWidth="1"/>
    <col min="3" max="3" width="29.59765625" style="151" customWidth="1"/>
    <col min="4" max="4" width="9" style="3" customWidth="1"/>
    <col min="5" max="5" width="22.5" style="3" customWidth="1"/>
    <col min="6" max="7" width="9" style="3" customWidth="1"/>
    <col min="8" max="8" width="16.3984375" style="3" bestFit="1" customWidth="1"/>
    <col min="9" max="10" width="9" style="3" customWidth="1"/>
    <col min="11" max="11" width="16.3984375" style="3" bestFit="1" customWidth="1"/>
    <col min="12" max="16384" width="9" style="3" customWidth="1"/>
  </cols>
  <sheetData>
    <row r="1" spans="1:3" ht="24.75" customHeight="1">
      <c r="A1" s="476" t="s">
        <v>424</v>
      </c>
      <c r="B1" s="476"/>
      <c r="C1" s="476"/>
    </row>
    <row r="2" spans="1:3" ht="150" customHeight="1">
      <c r="A2" s="184" t="s">
        <v>223</v>
      </c>
      <c r="B2" s="184" t="s">
        <v>270</v>
      </c>
      <c r="C2" s="184" t="s">
        <v>423</v>
      </c>
    </row>
    <row r="3" spans="1:11" ht="56.25" customHeight="1">
      <c r="A3" s="182" t="s">
        <v>269</v>
      </c>
      <c r="B3" s="86" t="s">
        <v>271</v>
      </c>
      <c r="C3" s="123">
        <v>1300000</v>
      </c>
      <c r="K3" s="120"/>
    </row>
    <row r="4" spans="1:3" ht="56.25" customHeight="1">
      <c r="A4" s="183" t="s">
        <v>401</v>
      </c>
      <c r="B4" s="86" t="s">
        <v>272</v>
      </c>
      <c r="C4" s="124">
        <v>346041.42</v>
      </c>
    </row>
    <row r="5" spans="1:3" ht="56.25" customHeight="1">
      <c r="A5" s="183" t="s">
        <v>92</v>
      </c>
      <c r="B5" s="86" t="s">
        <v>272</v>
      </c>
      <c r="C5" s="56">
        <v>274711.8</v>
      </c>
    </row>
    <row r="6" spans="1:8" ht="56.25" customHeight="1">
      <c r="A6" s="183" t="s">
        <v>385</v>
      </c>
      <c r="B6" s="86" t="s">
        <v>272</v>
      </c>
      <c r="C6" s="56">
        <v>186549.68</v>
      </c>
      <c r="H6" s="120"/>
    </row>
    <row r="7" spans="1:3" ht="43.5" customHeight="1">
      <c r="A7" s="183" t="s">
        <v>100</v>
      </c>
      <c r="B7" s="86" t="s">
        <v>272</v>
      </c>
      <c r="C7" s="125">
        <v>80637.55</v>
      </c>
    </row>
    <row r="8" spans="1:3" ht="43.5" customHeight="1">
      <c r="A8" s="183" t="s">
        <v>110</v>
      </c>
      <c r="B8" s="86" t="s">
        <v>272</v>
      </c>
      <c r="C8" s="181">
        <v>206115.3</v>
      </c>
    </row>
    <row r="9" spans="1:3" ht="43.5" customHeight="1">
      <c r="A9" s="183" t="s">
        <v>116</v>
      </c>
      <c r="B9" s="86" t="s">
        <v>272</v>
      </c>
      <c r="C9" s="56">
        <v>176863.96</v>
      </c>
    </row>
    <row r="10" spans="1:3" ht="43.5" customHeight="1">
      <c r="A10" s="379" t="s">
        <v>392</v>
      </c>
      <c r="B10" s="86" t="s">
        <v>394</v>
      </c>
      <c r="C10" s="56">
        <v>5000</v>
      </c>
    </row>
    <row r="11" spans="1:3" ht="43.5" customHeight="1">
      <c r="A11" s="183" t="s">
        <v>254</v>
      </c>
      <c r="B11" s="86" t="s">
        <v>272</v>
      </c>
      <c r="C11" s="56">
        <v>171552.47</v>
      </c>
    </row>
    <row r="12" spans="1:3" ht="21" customHeight="1">
      <c r="A12" s="149" t="s">
        <v>65</v>
      </c>
      <c r="B12" s="149"/>
      <c r="C12" s="150">
        <f>SUM(C3:C11)</f>
        <v>2747472.1799999997</v>
      </c>
    </row>
    <row r="16" spans="1:6" ht="15">
      <c r="A16" s="315" t="s">
        <v>417</v>
      </c>
      <c r="B16"/>
      <c r="C16" s="315" t="s">
        <v>418</v>
      </c>
      <c r="D16"/>
      <c r="F16"/>
    </row>
    <row r="17" spans="1:6" ht="15">
      <c r="A17" s="316" t="s">
        <v>419</v>
      </c>
      <c r="B17"/>
      <c r="C17" s="316" t="s">
        <v>420</v>
      </c>
      <c r="D17"/>
      <c r="F17"/>
    </row>
  </sheetData>
  <sheetProtection selectLockedCells="1" selectUnlockedCells="1"/>
  <mergeCells count="1">
    <mergeCell ref="A1:C1"/>
  </mergeCells>
  <printOptions/>
  <pageMargins left="0.35714285714285715" right="0.33" top="0.75" bottom="0.75" header="0.5118055555555555" footer="0.5118055555555555"/>
  <pageSetup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57"/>
  <sheetViews>
    <sheetView view="pageBreakPreview" zoomScale="80" zoomScaleNormal="80" zoomScaleSheetLayoutView="80" zoomScalePageLayoutView="80" workbookViewId="0" topLeftCell="A229">
      <selection activeCell="B236" sqref="B236"/>
    </sheetView>
  </sheetViews>
  <sheetFormatPr defaultColWidth="9" defaultRowHeight="14.25"/>
  <cols>
    <col min="1" max="1" width="4.5" style="31" customWidth="1"/>
    <col min="2" max="2" width="42.3984375" style="31" customWidth="1"/>
    <col min="3" max="3" width="11.3984375" style="31" customWidth="1"/>
    <col min="4" max="4" width="15.59765625" style="31" customWidth="1"/>
    <col min="5" max="5" width="17.8984375" style="54" customWidth="1"/>
    <col min="6" max="16384" width="9" style="151" customWidth="1"/>
  </cols>
  <sheetData>
    <row r="1" spans="1:5" ht="19.5" customHeight="1">
      <c r="A1" s="488" t="s">
        <v>425</v>
      </c>
      <c r="B1" s="488"/>
      <c r="C1" s="488"/>
      <c r="D1" s="488"/>
      <c r="E1" s="488"/>
    </row>
    <row r="2" spans="1:5" ht="27" customHeight="1">
      <c r="A2" s="484" t="s">
        <v>509</v>
      </c>
      <c r="B2" s="484"/>
      <c r="C2" s="484"/>
      <c r="D2" s="484"/>
      <c r="E2" s="484"/>
    </row>
    <row r="3" spans="1:5" ht="72" customHeight="1" thickBot="1">
      <c r="A3" s="57" t="s">
        <v>6</v>
      </c>
      <c r="B3" s="58" t="s">
        <v>510</v>
      </c>
      <c r="C3" s="58" t="s">
        <v>66</v>
      </c>
      <c r="D3" s="59" t="s">
        <v>67</v>
      </c>
      <c r="E3" s="202" t="s">
        <v>68</v>
      </c>
    </row>
    <row r="4" spans="1:5" ht="22.5" customHeight="1">
      <c r="A4" s="477" t="s">
        <v>69</v>
      </c>
      <c r="B4" s="477"/>
      <c r="C4" s="477"/>
      <c r="D4" s="477"/>
      <c r="E4" s="477"/>
    </row>
    <row r="5" spans="1:5" ht="30.75" customHeight="1">
      <c r="A5" s="128">
        <v>1</v>
      </c>
      <c r="B5" s="311" t="s">
        <v>471</v>
      </c>
      <c r="C5" s="103">
        <v>2013</v>
      </c>
      <c r="D5" s="312" t="s">
        <v>210</v>
      </c>
      <c r="E5" s="369">
        <v>500</v>
      </c>
    </row>
    <row r="6" spans="1:5" ht="16.5" customHeight="1">
      <c r="A6" s="128">
        <v>2</v>
      </c>
      <c r="B6" s="314" t="s">
        <v>472</v>
      </c>
      <c r="C6" s="103">
        <v>2013</v>
      </c>
      <c r="D6" s="68" t="s">
        <v>210</v>
      </c>
      <c r="E6" s="369">
        <v>8768</v>
      </c>
    </row>
    <row r="7" spans="1:5" ht="16.5" customHeight="1">
      <c r="A7" s="128">
        <v>3</v>
      </c>
      <c r="B7" s="314" t="s">
        <v>473</v>
      </c>
      <c r="C7" s="103">
        <v>2013</v>
      </c>
      <c r="D7" s="68" t="s">
        <v>210</v>
      </c>
      <c r="E7" s="369">
        <v>1321.02</v>
      </c>
    </row>
    <row r="8" spans="1:5" ht="16.5" customHeight="1">
      <c r="A8" s="128">
        <v>4</v>
      </c>
      <c r="B8" s="314" t="s">
        <v>474</v>
      </c>
      <c r="C8" s="103">
        <v>2014</v>
      </c>
      <c r="D8" s="68" t="s">
        <v>210</v>
      </c>
      <c r="E8" s="369">
        <f>423.99+423.99</f>
        <v>847.98</v>
      </c>
    </row>
    <row r="9" spans="1:5" ht="16.5" customHeight="1">
      <c r="A9" s="128">
        <v>5</v>
      </c>
      <c r="B9" s="314" t="s">
        <v>475</v>
      </c>
      <c r="C9" s="103">
        <v>2014</v>
      </c>
      <c r="D9" s="68" t="s">
        <v>210</v>
      </c>
      <c r="E9" s="369">
        <f>4699.97</f>
        <v>4699.97</v>
      </c>
    </row>
    <row r="10" spans="1:5" ht="16.5" customHeight="1">
      <c r="A10" s="128">
        <v>6</v>
      </c>
      <c r="B10" s="373" t="s">
        <v>476</v>
      </c>
      <c r="C10" s="368">
        <v>2014</v>
      </c>
      <c r="D10" s="368" t="s">
        <v>210</v>
      </c>
      <c r="E10" s="370">
        <v>309</v>
      </c>
    </row>
    <row r="11" spans="1:5" ht="16.5" customHeight="1">
      <c r="A11" s="128">
        <v>7</v>
      </c>
      <c r="B11" s="314" t="s">
        <v>477</v>
      </c>
      <c r="C11" s="103">
        <v>2015</v>
      </c>
      <c r="D11" s="68" t="s">
        <v>210</v>
      </c>
      <c r="E11" s="369">
        <f>2149+2149</f>
        <v>4298</v>
      </c>
    </row>
    <row r="12" spans="1:5" ht="29.25" customHeight="1">
      <c r="A12" s="128">
        <v>8</v>
      </c>
      <c r="B12" s="311" t="s">
        <v>478</v>
      </c>
      <c r="C12" s="103">
        <v>2015</v>
      </c>
      <c r="D12" s="312" t="s">
        <v>210</v>
      </c>
      <c r="E12" s="369">
        <v>2099</v>
      </c>
    </row>
    <row r="13" spans="1:5" ht="16.5" customHeight="1">
      <c r="A13" s="128">
        <v>9</v>
      </c>
      <c r="B13" s="374" t="s">
        <v>274</v>
      </c>
      <c r="C13" s="312">
        <v>2015</v>
      </c>
      <c r="D13" s="312" t="s">
        <v>210</v>
      </c>
      <c r="E13" s="371">
        <v>309</v>
      </c>
    </row>
    <row r="14" spans="1:5" ht="16.5" customHeight="1">
      <c r="A14" s="128">
        <v>10</v>
      </c>
      <c r="B14" s="311" t="s">
        <v>479</v>
      </c>
      <c r="C14" s="103">
        <v>2015</v>
      </c>
      <c r="D14" s="312" t="s">
        <v>210</v>
      </c>
      <c r="E14" s="369">
        <v>1600</v>
      </c>
    </row>
    <row r="15" spans="1:5" ht="28.5" customHeight="1">
      <c r="A15" s="128">
        <v>11</v>
      </c>
      <c r="B15" s="313" t="s">
        <v>275</v>
      </c>
      <c r="C15" s="312">
        <v>2015</v>
      </c>
      <c r="D15" s="312" t="s">
        <v>273</v>
      </c>
      <c r="E15" s="372">
        <v>2500</v>
      </c>
    </row>
    <row r="16" spans="1:5" ht="28.5" customHeight="1">
      <c r="A16" s="128">
        <v>12</v>
      </c>
      <c r="B16" s="313" t="s">
        <v>480</v>
      </c>
      <c r="C16" s="312">
        <v>2016</v>
      </c>
      <c r="D16" s="312" t="s">
        <v>210</v>
      </c>
      <c r="E16" s="372">
        <f>3199+3199</f>
        <v>6398</v>
      </c>
    </row>
    <row r="17" spans="1:5" ht="27.75" customHeight="1">
      <c r="A17" s="128">
        <v>13</v>
      </c>
      <c r="B17" s="314" t="s">
        <v>481</v>
      </c>
      <c r="C17" s="312">
        <v>2016</v>
      </c>
      <c r="D17" s="312" t="s">
        <v>210</v>
      </c>
      <c r="E17" s="372">
        <v>3500</v>
      </c>
    </row>
    <row r="18" spans="1:5" ht="32.25" customHeight="1">
      <c r="A18" s="128">
        <v>14</v>
      </c>
      <c r="B18" s="314" t="s">
        <v>482</v>
      </c>
      <c r="C18" s="312">
        <v>2016</v>
      </c>
      <c r="D18" s="312" t="s">
        <v>210</v>
      </c>
      <c r="E18" s="372">
        <v>3500</v>
      </c>
    </row>
    <row r="19" spans="1:5" ht="72">
      <c r="A19" s="128">
        <v>15</v>
      </c>
      <c r="B19" s="314" t="s">
        <v>297</v>
      </c>
      <c r="C19" s="312">
        <v>2016</v>
      </c>
      <c r="D19" s="312" t="s">
        <v>210</v>
      </c>
      <c r="E19" s="372">
        <v>12801.84</v>
      </c>
    </row>
    <row r="20" spans="1:5" ht="16.5" customHeight="1">
      <c r="A20" s="128">
        <v>16</v>
      </c>
      <c r="B20" s="314" t="s">
        <v>483</v>
      </c>
      <c r="C20" s="312">
        <v>2016</v>
      </c>
      <c r="D20" s="312" t="s">
        <v>210</v>
      </c>
      <c r="E20" s="372">
        <v>300</v>
      </c>
    </row>
    <row r="21" spans="1:5" ht="16.5" customHeight="1">
      <c r="A21" s="128">
        <v>17</v>
      </c>
      <c r="B21" s="314" t="s">
        <v>483</v>
      </c>
      <c r="C21" s="312">
        <v>2016</v>
      </c>
      <c r="D21" s="312" t="s">
        <v>210</v>
      </c>
      <c r="E21" s="372">
        <v>300</v>
      </c>
    </row>
    <row r="22" spans="1:5" ht="14.25">
      <c r="A22" s="128">
        <v>18</v>
      </c>
      <c r="B22" s="314" t="s">
        <v>484</v>
      </c>
      <c r="C22" s="312">
        <v>2016</v>
      </c>
      <c r="D22" s="312" t="s">
        <v>210</v>
      </c>
      <c r="E22" s="372">
        <v>300</v>
      </c>
    </row>
    <row r="23" spans="1:5" ht="30" customHeight="1">
      <c r="A23" s="128">
        <v>19</v>
      </c>
      <c r="B23" s="313" t="s">
        <v>485</v>
      </c>
      <c r="C23" s="312">
        <v>2016</v>
      </c>
      <c r="D23" s="312" t="s">
        <v>210</v>
      </c>
      <c r="E23" s="372">
        <f>42000+14207</f>
        <v>56207</v>
      </c>
    </row>
    <row r="24" spans="1:5" ht="16.5" customHeight="1">
      <c r="A24" s="128">
        <v>20</v>
      </c>
      <c r="B24" s="311" t="s">
        <v>486</v>
      </c>
      <c r="C24" s="103">
        <v>2016</v>
      </c>
      <c r="D24" s="312" t="s">
        <v>210</v>
      </c>
      <c r="E24" s="369">
        <v>489</v>
      </c>
    </row>
    <row r="25" spans="1:5" ht="14.25">
      <c r="A25" s="128">
        <v>21</v>
      </c>
      <c r="B25" s="373" t="s">
        <v>487</v>
      </c>
      <c r="C25" s="368">
        <v>2016</v>
      </c>
      <c r="D25" s="368" t="s">
        <v>210</v>
      </c>
      <c r="E25" s="370">
        <v>1696</v>
      </c>
    </row>
    <row r="26" spans="1:5" ht="28.5" customHeight="1">
      <c r="A26" s="128">
        <v>22</v>
      </c>
      <c r="B26" s="373" t="s">
        <v>488</v>
      </c>
      <c r="C26" s="368">
        <v>2016</v>
      </c>
      <c r="D26" s="368" t="s">
        <v>210</v>
      </c>
      <c r="E26" s="370">
        <v>359</v>
      </c>
    </row>
    <row r="27" spans="1:5" ht="16.5" customHeight="1">
      <c r="A27" s="128">
        <v>23</v>
      </c>
      <c r="B27" s="373" t="s">
        <v>489</v>
      </c>
      <c r="C27" s="368">
        <v>2018</v>
      </c>
      <c r="D27" s="368" t="s">
        <v>210</v>
      </c>
      <c r="E27" s="370">
        <v>6831.42</v>
      </c>
    </row>
    <row r="28" spans="1:5" ht="16.5" customHeight="1">
      <c r="A28" s="128">
        <v>24</v>
      </c>
      <c r="B28" s="373" t="s">
        <v>490</v>
      </c>
      <c r="C28" s="368">
        <v>2018</v>
      </c>
      <c r="D28" s="368" t="s">
        <v>210</v>
      </c>
      <c r="E28" s="370">
        <v>750</v>
      </c>
    </row>
    <row r="29" spans="1:5" ht="16.5" customHeight="1">
      <c r="A29" s="128">
        <v>25</v>
      </c>
      <c r="B29" s="373" t="s">
        <v>491</v>
      </c>
      <c r="C29" s="368">
        <v>2019</v>
      </c>
      <c r="D29" s="368" t="s">
        <v>210</v>
      </c>
      <c r="E29" s="370">
        <v>1019.67</v>
      </c>
    </row>
    <row r="30" spans="1:5" ht="14.25">
      <c r="A30" s="128">
        <v>26</v>
      </c>
      <c r="B30" s="314" t="s">
        <v>492</v>
      </c>
      <c r="C30" s="103">
        <v>2019</v>
      </c>
      <c r="D30" s="68" t="s">
        <v>210</v>
      </c>
      <c r="E30" s="369">
        <v>849</v>
      </c>
    </row>
    <row r="31" spans="1:5" ht="14.25">
      <c r="A31" s="128">
        <v>27</v>
      </c>
      <c r="B31" s="126" t="s">
        <v>493</v>
      </c>
      <c r="C31" s="30">
        <v>2018</v>
      </c>
      <c r="D31" s="60" t="s">
        <v>210</v>
      </c>
      <c r="E31" s="375">
        <v>3887.5</v>
      </c>
    </row>
    <row r="32" spans="1:5" ht="16.5" customHeight="1">
      <c r="A32" s="79"/>
      <c r="B32" s="274" t="s">
        <v>65</v>
      </c>
      <c r="C32" s="79"/>
      <c r="D32" s="79"/>
      <c r="E32" s="206">
        <f>SUM(E5:E31)</f>
        <v>126440.4</v>
      </c>
    </row>
    <row r="33" spans="1:5" ht="16.5" customHeight="1">
      <c r="A33" s="489" t="s">
        <v>400</v>
      </c>
      <c r="B33" s="489"/>
      <c r="C33" s="489"/>
      <c r="D33" s="489"/>
      <c r="E33" s="489"/>
    </row>
    <row r="34" spans="1:5" ht="14.25">
      <c r="A34" s="146">
        <v>1</v>
      </c>
      <c r="B34" s="71" t="s">
        <v>214</v>
      </c>
      <c r="C34" s="62">
        <v>2014</v>
      </c>
      <c r="D34" s="207" t="s">
        <v>210</v>
      </c>
      <c r="E34" s="76">
        <v>955</v>
      </c>
    </row>
    <row r="35" spans="1:5" ht="16.5" customHeight="1">
      <c r="A35" s="146">
        <v>2</v>
      </c>
      <c r="B35" s="71" t="s">
        <v>215</v>
      </c>
      <c r="C35" s="62">
        <v>2014</v>
      </c>
      <c r="D35" s="207" t="s">
        <v>210</v>
      </c>
      <c r="E35" s="76">
        <v>1537.5</v>
      </c>
    </row>
    <row r="36" spans="1:5" ht="28.5">
      <c r="A36" s="146">
        <v>3</v>
      </c>
      <c r="B36" s="71" t="s">
        <v>216</v>
      </c>
      <c r="C36" s="62">
        <v>2014</v>
      </c>
      <c r="D36" s="207" t="s">
        <v>210</v>
      </c>
      <c r="E36" s="76">
        <v>6600</v>
      </c>
    </row>
    <row r="37" spans="1:5" ht="14.25">
      <c r="A37" s="146">
        <v>4</v>
      </c>
      <c r="B37" s="71" t="s">
        <v>217</v>
      </c>
      <c r="C37" s="62">
        <v>2014</v>
      </c>
      <c r="D37" s="207" t="s">
        <v>210</v>
      </c>
      <c r="E37" s="76">
        <v>115</v>
      </c>
    </row>
    <row r="38" spans="1:5" ht="28.5">
      <c r="A38" s="146">
        <v>5</v>
      </c>
      <c r="B38" s="71" t="s">
        <v>240</v>
      </c>
      <c r="C38" s="62">
        <v>2014</v>
      </c>
      <c r="D38" s="207" t="s">
        <v>210</v>
      </c>
      <c r="E38" s="76">
        <v>6600</v>
      </c>
    </row>
    <row r="39" spans="1:5" ht="14.25">
      <c r="A39" s="146">
        <v>6</v>
      </c>
      <c r="B39" s="71" t="s">
        <v>241</v>
      </c>
      <c r="C39" s="62">
        <v>2014</v>
      </c>
      <c r="D39" s="208" t="s">
        <v>210</v>
      </c>
      <c r="E39" s="76">
        <v>1199</v>
      </c>
    </row>
    <row r="40" spans="1:5" ht="28.5">
      <c r="A40" s="146">
        <v>7</v>
      </c>
      <c r="B40" s="71" t="s">
        <v>242</v>
      </c>
      <c r="C40" s="62">
        <v>2014</v>
      </c>
      <c r="D40" s="208" t="s">
        <v>210</v>
      </c>
      <c r="E40" s="76">
        <v>1800</v>
      </c>
    </row>
    <row r="41" spans="1:5" ht="14.25">
      <c r="A41" s="146">
        <v>8</v>
      </c>
      <c r="B41" s="71" t="s">
        <v>243</v>
      </c>
      <c r="C41" s="62">
        <v>2015</v>
      </c>
      <c r="D41" s="208" t="s">
        <v>210</v>
      </c>
      <c r="E41" s="76">
        <v>4280.4</v>
      </c>
    </row>
    <row r="42" spans="1:5" ht="18" customHeight="1">
      <c r="A42" s="146">
        <v>9</v>
      </c>
      <c r="B42" s="71" t="s">
        <v>298</v>
      </c>
      <c r="C42" s="62">
        <v>2015</v>
      </c>
      <c r="D42" s="208" t="s">
        <v>210</v>
      </c>
      <c r="E42" s="76">
        <v>553.5</v>
      </c>
    </row>
    <row r="43" spans="1:5" ht="14.25">
      <c r="A43" s="146">
        <v>10</v>
      </c>
      <c r="B43" s="71" t="s">
        <v>299</v>
      </c>
      <c r="C43" s="62">
        <v>2016</v>
      </c>
      <c r="D43" s="208" t="s">
        <v>210</v>
      </c>
      <c r="E43" s="76">
        <v>1280</v>
      </c>
    </row>
    <row r="44" spans="1:5" ht="14.25">
      <c r="A44" s="146">
        <v>11</v>
      </c>
      <c r="B44" s="71" t="s">
        <v>300</v>
      </c>
      <c r="C44" s="62">
        <v>2016</v>
      </c>
      <c r="D44" s="208" t="s">
        <v>210</v>
      </c>
      <c r="E44" s="76">
        <v>3468.6</v>
      </c>
    </row>
    <row r="45" spans="1:5" ht="20.25" customHeight="1">
      <c r="A45" s="146">
        <v>12</v>
      </c>
      <c r="B45" s="71" t="s">
        <v>301</v>
      </c>
      <c r="C45" s="62">
        <v>2017</v>
      </c>
      <c r="D45" s="207" t="s">
        <v>210</v>
      </c>
      <c r="E45" s="342">
        <v>1850.01</v>
      </c>
    </row>
    <row r="46" spans="1:5" ht="14.25">
      <c r="A46" s="146">
        <v>13</v>
      </c>
      <c r="B46" s="71" t="s">
        <v>302</v>
      </c>
      <c r="C46" s="62">
        <v>2017</v>
      </c>
      <c r="D46" s="207" t="s">
        <v>210</v>
      </c>
      <c r="E46" s="342">
        <v>599</v>
      </c>
    </row>
    <row r="47" spans="1:5" ht="16.5" customHeight="1">
      <c r="A47" s="146">
        <v>14</v>
      </c>
      <c r="B47" s="71" t="s">
        <v>303</v>
      </c>
      <c r="C47" s="62">
        <v>2016</v>
      </c>
      <c r="D47" s="207" t="s">
        <v>210</v>
      </c>
      <c r="E47" s="342">
        <v>840</v>
      </c>
    </row>
    <row r="48" spans="1:5" ht="14.25">
      <c r="A48" s="146">
        <v>15</v>
      </c>
      <c r="B48" s="71" t="s">
        <v>303</v>
      </c>
      <c r="C48" s="62">
        <v>2018</v>
      </c>
      <c r="D48" s="207" t="s">
        <v>210</v>
      </c>
      <c r="E48" s="342">
        <v>859.77</v>
      </c>
    </row>
    <row r="49" spans="1:5" ht="16.5" customHeight="1">
      <c r="A49" s="146">
        <v>16</v>
      </c>
      <c r="B49" s="71" t="s">
        <v>402</v>
      </c>
      <c r="C49" s="62">
        <v>2018</v>
      </c>
      <c r="D49" s="207" t="s">
        <v>210</v>
      </c>
      <c r="E49" s="342">
        <v>5399.7</v>
      </c>
    </row>
    <row r="50" spans="1:5" ht="28.5">
      <c r="A50" s="146">
        <v>17</v>
      </c>
      <c r="B50" s="71" t="s">
        <v>403</v>
      </c>
      <c r="C50" s="62">
        <v>2017</v>
      </c>
      <c r="D50" s="207" t="s">
        <v>210</v>
      </c>
      <c r="E50" s="342">
        <v>16500</v>
      </c>
    </row>
    <row r="51" spans="1:5" ht="14.25">
      <c r="A51" s="146">
        <v>18</v>
      </c>
      <c r="B51" s="71" t="s">
        <v>404</v>
      </c>
      <c r="C51" s="62">
        <v>2018</v>
      </c>
      <c r="D51" s="207" t="s">
        <v>210</v>
      </c>
      <c r="E51" s="342">
        <v>553.5</v>
      </c>
    </row>
    <row r="52" spans="1:5" ht="16.5" customHeight="1">
      <c r="A52" s="146">
        <v>19</v>
      </c>
      <c r="B52" s="71" t="s">
        <v>405</v>
      </c>
      <c r="C52" s="62">
        <v>2018</v>
      </c>
      <c r="D52" s="207" t="s">
        <v>210</v>
      </c>
      <c r="E52" s="342">
        <v>739.99</v>
      </c>
    </row>
    <row r="53" spans="1:5" ht="28.5">
      <c r="A53" s="146">
        <v>20</v>
      </c>
      <c r="B53" s="71" t="s">
        <v>406</v>
      </c>
      <c r="C53" s="62">
        <v>2018</v>
      </c>
      <c r="D53" s="207" t="s">
        <v>210</v>
      </c>
      <c r="E53" s="342">
        <v>6750</v>
      </c>
    </row>
    <row r="54" spans="1:5" ht="14.25">
      <c r="A54" s="146">
        <v>21</v>
      </c>
      <c r="B54" s="71" t="s">
        <v>407</v>
      </c>
      <c r="C54" s="62">
        <v>2018</v>
      </c>
      <c r="D54" s="207" t="s">
        <v>210</v>
      </c>
      <c r="E54" s="342">
        <v>3060</v>
      </c>
    </row>
    <row r="55" spans="1:5" ht="16.5" customHeight="1">
      <c r="A55" s="146">
        <v>22</v>
      </c>
      <c r="B55" s="71" t="s">
        <v>439</v>
      </c>
      <c r="C55" s="62">
        <v>2018</v>
      </c>
      <c r="D55" s="207" t="s">
        <v>210</v>
      </c>
      <c r="E55" s="342">
        <v>720</v>
      </c>
    </row>
    <row r="56" spans="1:5" s="418" customFormat="1" ht="22.5" customHeight="1">
      <c r="A56" s="79"/>
      <c r="B56" s="274" t="s">
        <v>65</v>
      </c>
      <c r="C56" s="79"/>
      <c r="D56" s="115"/>
      <c r="E56" s="206">
        <f>SUM(E34:E55)</f>
        <v>66260.97</v>
      </c>
    </row>
    <row r="57" spans="1:5" s="418" customFormat="1" ht="16.5" customHeight="1">
      <c r="A57" s="485" t="s">
        <v>135</v>
      </c>
      <c r="B57" s="485"/>
      <c r="C57" s="485"/>
      <c r="D57" s="485"/>
      <c r="E57" s="485"/>
    </row>
    <row r="58" spans="1:5" s="418" customFormat="1" ht="16.5" customHeight="1">
      <c r="A58" s="243">
        <v>1</v>
      </c>
      <c r="B58" s="129" t="s">
        <v>209</v>
      </c>
      <c r="C58" s="131">
        <v>2014</v>
      </c>
      <c r="D58" s="203" t="s">
        <v>210</v>
      </c>
      <c r="E58" s="209">
        <v>1007.99</v>
      </c>
    </row>
    <row r="59" spans="1:5" s="418" customFormat="1" ht="16.5" customHeight="1">
      <c r="A59" s="128">
        <v>2</v>
      </c>
      <c r="B59" s="196" t="s">
        <v>227</v>
      </c>
      <c r="C59" s="131">
        <v>2014</v>
      </c>
      <c r="D59" s="210" t="s">
        <v>210</v>
      </c>
      <c r="E59" s="209">
        <v>469</v>
      </c>
    </row>
    <row r="60" spans="1:5" s="418" customFormat="1" ht="16.5" customHeight="1">
      <c r="A60" s="243">
        <v>3</v>
      </c>
      <c r="B60" s="129" t="s">
        <v>304</v>
      </c>
      <c r="C60" s="112">
        <v>2016</v>
      </c>
      <c r="D60" s="80" t="s">
        <v>210</v>
      </c>
      <c r="E60" s="157">
        <v>2787</v>
      </c>
    </row>
    <row r="61" spans="1:5" s="418" customFormat="1" ht="16.5" customHeight="1">
      <c r="A61" s="73"/>
      <c r="B61" s="74" t="s">
        <v>65</v>
      </c>
      <c r="C61" s="73"/>
      <c r="D61" s="73"/>
      <c r="E61" s="235">
        <f>SUM(E58:E60)</f>
        <v>4263.99</v>
      </c>
    </row>
    <row r="62" spans="1:5" s="418" customFormat="1" ht="16.5" customHeight="1">
      <c r="A62" s="486" t="s">
        <v>96</v>
      </c>
      <c r="B62" s="486"/>
      <c r="C62" s="486"/>
      <c r="D62" s="486"/>
      <c r="E62" s="486"/>
    </row>
    <row r="63" spans="1:5" s="418" customFormat="1" ht="16.5" customHeight="1">
      <c r="A63" s="128">
        <v>1</v>
      </c>
      <c r="B63" s="129" t="s">
        <v>228</v>
      </c>
      <c r="C63" s="131">
        <v>2014</v>
      </c>
      <c r="D63" s="205" t="s">
        <v>210</v>
      </c>
      <c r="E63" s="209">
        <v>300</v>
      </c>
    </row>
    <row r="64" spans="1:5" s="418" customFormat="1" ht="14.25">
      <c r="A64" s="243">
        <v>2</v>
      </c>
      <c r="B64" s="196" t="s">
        <v>229</v>
      </c>
      <c r="C64" s="131">
        <v>2015</v>
      </c>
      <c r="D64" s="210" t="s">
        <v>210</v>
      </c>
      <c r="E64" s="209">
        <v>1734.3</v>
      </c>
    </row>
    <row r="65" spans="1:5" ht="22.5" customHeight="1">
      <c r="A65" s="128">
        <v>3</v>
      </c>
      <c r="B65" s="196" t="s">
        <v>230</v>
      </c>
      <c r="C65" s="131">
        <v>2015</v>
      </c>
      <c r="D65" s="210" t="s">
        <v>210</v>
      </c>
      <c r="E65" s="209">
        <v>369</v>
      </c>
    </row>
    <row r="66" spans="1:5" ht="14.25">
      <c r="A66" s="243">
        <v>4</v>
      </c>
      <c r="B66" s="196" t="s">
        <v>305</v>
      </c>
      <c r="C66" s="131">
        <v>2016</v>
      </c>
      <c r="D66" s="210" t="s">
        <v>210</v>
      </c>
      <c r="E66" s="212">
        <v>299</v>
      </c>
    </row>
    <row r="67" spans="1:5" ht="16.5" customHeight="1">
      <c r="A67" s="128">
        <v>5</v>
      </c>
      <c r="B67" s="196" t="s">
        <v>306</v>
      </c>
      <c r="C67" s="131">
        <v>2016</v>
      </c>
      <c r="D67" s="210" t="s">
        <v>210</v>
      </c>
      <c r="E67" s="212">
        <v>300</v>
      </c>
    </row>
    <row r="68" spans="1:5" ht="16.5" customHeight="1">
      <c r="A68" s="243">
        <v>6</v>
      </c>
      <c r="B68" s="196" t="s">
        <v>307</v>
      </c>
      <c r="C68" s="131">
        <v>2016</v>
      </c>
      <c r="D68" s="210" t="s">
        <v>210</v>
      </c>
      <c r="E68" s="212">
        <v>2219</v>
      </c>
    </row>
    <row r="69" spans="1:5" ht="14.25">
      <c r="A69" s="128">
        <v>7</v>
      </c>
      <c r="B69" s="196" t="s">
        <v>307</v>
      </c>
      <c r="C69" s="131">
        <v>2016</v>
      </c>
      <c r="D69" s="210" t="s">
        <v>210</v>
      </c>
      <c r="E69" s="212">
        <v>2219</v>
      </c>
    </row>
    <row r="70" spans="1:5" ht="16.5" customHeight="1">
      <c r="A70" s="243">
        <v>8</v>
      </c>
      <c r="B70" s="196" t="s">
        <v>308</v>
      </c>
      <c r="C70" s="131">
        <v>2016</v>
      </c>
      <c r="D70" s="210" t="s">
        <v>210</v>
      </c>
      <c r="E70" s="212">
        <v>319</v>
      </c>
    </row>
    <row r="71" spans="1:5" ht="16.5" customHeight="1">
      <c r="A71" s="128">
        <v>9</v>
      </c>
      <c r="B71" s="196" t="s">
        <v>309</v>
      </c>
      <c r="C71" s="131">
        <v>2016</v>
      </c>
      <c r="D71" s="210" t="s">
        <v>210</v>
      </c>
      <c r="E71" s="212">
        <v>459</v>
      </c>
    </row>
    <row r="72" spans="1:5" ht="16.5" customHeight="1">
      <c r="A72" s="243">
        <v>10</v>
      </c>
      <c r="B72" s="196" t="s">
        <v>310</v>
      </c>
      <c r="C72" s="131">
        <v>2016</v>
      </c>
      <c r="D72" s="210" t="s">
        <v>210</v>
      </c>
      <c r="E72" s="212">
        <v>4699</v>
      </c>
    </row>
    <row r="73" spans="1:5" ht="16.5" customHeight="1">
      <c r="A73" s="128">
        <v>11</v>
      </c>
      <c r="B73" s="196" t="s">
        <v>311</v>
      </c>
      <c r="C73" s="131">
        <v>2015</v>
      </c>
      <c r="D73" s="210" t="s">
        <v>210</v>
      </c>
      <c r="E73" s="212">
        <v>2988.9</v>
      </c>
    </row>
    <row r="74" spans="1:5" ht="16.5" customHeight="1">
      <c r="A74" s="243">
        <v>12</v>
      </c>
      <c r="B74" s="196" t="s">
        <v>312</v>
      </c>
      <c r="C74" s="131">
        <v>2015</v>
      </c>
      <c r="D74" s="210" t="s">
        <v>210</v>
      </c>
      <c r="E74" s="212">
        <v>923.73</v>
      </c>
    </row>
    <row r="75" spans="1:5" ht="16.5" customHeight="1">
      <c r="A75" s="128">
        <v>13</v>
      </c>
      <c r="B75" s="196" t="s">
        <v>313</v>
      </c>
      <c r="C75" s="131">
        <v>2015</v>
      </c>
      <c r="D75" s="210" t="s">
        <v>210</v>
      </c>
      <c r="E75" s="212">
        <v>322.26</v>
      </c>
    </row>
    <row r="76" spans="1:5" ht="16.5" customHeight="1">
      <c r="A76" s="243">
        <v>14</v>
      </c>
      <c r="B76" s="156" t="s">
        <v>314</v>
      </c>
      <c r="C76" s="112">
        <v>2016</v>
      </c>
      <c r="D76" s="159" t="s">
        <v>210</v>
      </c>
      <c r="E76" s="338">
        <v>500</v>
      </c>
    </row>
    <row r="77" spans="1:5" ht="16.5" customHeight="1">
      <c r="A77" s="128">
        <v>15</v>
      </c>
      <c r="B77" s="156" t="s">
        <v>315</v>
      </c>
      <c r="C77" s="112">
        <v>2016</v>
      </c>
      <c r="D77" s="159" t="s">
        <v>210</v>
      </c>
      <c r="E77" s="338">
        <v>1849</v>
      </c>
    </row>
    <row r="78" spans="1:5" ht="16.5" customHeight="1">
      <c r="A78" s="243">
        <v>16</v>
      </c>
      <c r="B78" s="156" t="s">
        <v>316</v>
      </c>
      <c r="C78" s="112">
        <v>2016</v>
      </c>
      <c r="D78" s="159" t="s">
        <v>210</v>
      </c>
      <c r="E78" s="338">
        <v>460</v>
      </c>
    </row>
    <row r="79" spans="1:5" ht="14.25">
      <c r="A79" s="128">
        <v>17</v>
      </c>
      <c r="B79" s="156" t="s">
        <v>317</v>
      </c>
      <c r="C79" s="112">
        <v>2017</v>
      </c>
      <c r="D79" s="159" t="s">
        <v>210</v>
      </c>
      <c r="E79" s="338">
        <v>1250</v>
      </c>
    </row>
    <row r="80" spans="1:5" ht="16.5" customHeight="1">
      <c r="A80" s="243">
        <v>18</v>
      </c>
      <c r="B80" s="156" t="s">
        <v>386</v>
      </c>
      <c r="C80" s="112">
        <v>2017</v>
      </c>
      <c r="D80" s="159" t="s">
        <v>210</v>
      </c>
      <c r="E80" s="338">
        <v>350</v>
      </c>
    </row>
    <row r="81" spans="1:5" ht="14.25">
      <c r="A81" s="128">
        <v>19</v>
      </c>
      <c r="B81" s="156" t="s">
        <v>427</v>
      </c>
      <c r="C81" s="112">
        <v>2017</v>
      </c>
      <c r="D81" s="159" t="s">
        <v>210</v>
      </c>
      <c r="E81" s="338">
        <v>349</v>
      </c>
    </row>
    <row r="82" spans="1:5" s="418" customFormat="1" ht="22.5" customHeight="1">
      <c r="A82" s="243">
        <v>20</v>
      </c>
      <c r="B82" s="156" t="s">
        <v>428</v>
      </c>
      <c r="C82" s="112">
        <v>2018</v>
      </c>
      <c r="D82" s="159" t="s">
        <v>210</v>
      </c>
      <c r="E82" s="338">
        <v>1007.37</v>
      </c>
    </row>
    <row r="83" spans="1:5" s="418" customFormat="1" ht="16.5" customHeight="1">
      <c r="A83" s="128">
        <v>21</v>
      </c>
      <c r="B83" s="156" t="s">
        <v>388</v>
      </c>
      <c r="C83" s="112">
        <v>2018</v>
      </c>
      <c r="D83" s="159" t="s">
        <v>210</v>
      </c>
      <c r="E83" s="338">
        <v>590</v>
      </c>
    </row>
    <row r="84" spans="1:5" s="418" customFormat="1" ht="16.5" customHeight="1">
      <c r="A84" s="243">
        <v>22</v>
      </c>
      <c r="B84" s="156" t="s">
        <v>389</v>
      </c>
      <c r="C84" s="112">
        <v>2018</v>
      </c>
      <c r="D84" s="159" t="s">
        <v>210</v>
      </c>
      <c r="E84" s="338">
        <v>2199</v>
      </c>
    </row>
    <row r="85" spans="1:5" s="418" customFormat="1" ht="16.5" customHeight="1">
      <c r="A85" s="128">
        <v>23</v>
      </c>
      <c r="B85" s="156" t="s">
        <v>390</v>
      </c>
      <c r="C85" s="112">
        <v>2018</v>
      </c>
      <c r="D85" s="159" t="s">
        <v>210</v>
      </c>
      <c r="E85" s="338">
        <v>1350</v>
      </c>
    </row>
    <row r="86" spans="1:5" s="418" customFormat="1" ht="16.5" customHeight="1">
      <c r="A86" s="243">
        <v>24</v>
      </c>
      <c r="B86" s="156" t="s">
        <v>429</v>
      </c>
      <c r="C86" s="112">
        <v>2018</v>
      </c>
      <c r="D86" s="159" t="s">
        <v>210</v>
      </c>
      <c r="E86" s="338">
        <v>2500</v>
      </c>
    </row>
    <row r="87" spans="1:5" s="418" customFormat="1" ht="16.5" customHeight="1">
      <c r="A87" s="128">
        <v>25</v>
      </c>
      <c r="B87" s="156" t="s">
        <v>430</v>
      </c>
      <c r="C87" s="112">
        <v>2018</v>
      </c>
      <c r="D87" s="159" t="s">
        <v>210</v>
      </c>
      <c r="E87" s="338">
        <v>300</v>
      </c>
    </row>
    <row r="88" spans="1:5" s="418" customFormat="1" ht="16.5" customHeight="1">
      <c r="A88" s="243">
        <v>26</v>
      </c>
      <c r="B88" s="156" t="s">
        <v>431</v>
      </c>
      <c r="C88" s="112">
        <v>2019</v>
      </c>
      <c r="D88" s="159" t="s">
        <v>210</v>
      </c>
      <c r="E88" s="338">
        <v>419</v>
      </c>
    </row>
    <row r="89" spans="1:5" s="418" customFormat="1" ht="16.5" customHeight="1">
      <c r="A89" s="128">
        <v>27</v>
      </c>
      <c r="B89" s="156" t="s">
        <v>432</v>
      </c>
      <c r="C89" s="112">
        <v>2019</v>
      </c>
      <c r="D89" s="159" t="s">
        <v>210</v>
      </c>
      <c r="E89" s="338">
        <v>2349</v>
      </c>
    </row>
    <row r="90" spans="1:5" s="418" customFormat="1" ht="16.5" customHeight="1" thickBot="1">
      <c r="A90" s="66"/>
      <c r="B90" s="67" t="s">
        <v>65</v>
      </c>
      <c r="C90" s="66"/>
      <c r="D90" s="66"/>
      <c r="E90" s="236">
        <f>SUM(E63:E89)</f>
        <v>32624.559999999998</v>
      </c>
    </row>
    <row r="91" spans="1:5" s="418" customFormat="1" ht="14.25">
      <c r="A91" s="483" t="s">
        <v>100</v>
      </c>
      <c r="B91" s="483"/>
      <c r="C91" s="483"/>
      <c r="D91" s="483"/>
      <c r="E91" s="483"/>
    </row>
    <row r="92" spans="1:5" ht="22.5" customHeight="1">
      <c r="A92" s="243">
        <v>1</v>
      </c>
      <c r="B92" s="204" t="s">
        <v>318</v>
      </c>
      <c r="C92" s="195">
        <v>2016</v>
      </c>
      <c r="D92" s="205" t="s">
        <v>210</v>
      </c>
      <c r="E92" s="213">
        <v>1449</v>
      </c>
    </row>
    <row r="93" spans="1:5" ht="14.25">
      <c r="A93" s="128">
        <v>2</v>
      </c>
      <c r="B93" s="98" t="s">
        <v>233</v>
      </c>
      <c r="C93" s="87">
        <v>2015</v>
      </c>
      <c r="D93" s="205" t="s">
        <v>210</v>
      </c>
      <c r="E93" s="211">
        <v>1561.17</v>
      </c>
    </row>
    <row r="94" spans="1:5" ht="16.5" customHeight="1" thickBot="1">
      <c r="A94" s="64"/>
      <c r="B94" s="65" t="s">
        <v>65</v>
      </c>
      <c r="C94" s="64"/>
      <c r="D94" s="64"/>
      <c r="E94" s="237">
        <f>SUM(E92:E93)</f>
        <v>3010.17</v>
      </c>
    </row>
    <row r="95" spans="1:5" ht="16.5" customHeight="1">
      <c r="A95" s="477" t="s">
        <v>133</v>
      </c>
      <c r="B95" s="477"/>
      <c r="C95" s="477"/>
      <c r="D95" s="477"/>
      <c r="E95" s="477"/>
    </row>
    <row r="96" spans="1:5" ht="16.5" customHeight="1">
      <c r="A96" s="128">
        <v>1</v>
      </c>
      <c r="B96" s="98" t="s">
        <v>235</v>
      </c>
      <c r="C96" s="87">
        <v>2014</v>
      </c>
      <c r="D96" s="205" t="s">
        <v>210</v>
      </c>
      <c r="E96" s="211">
        <v>2300</v>
      </c>
    </row>
    <row r="97" spans="1:5" ht="16.5" customHeight="1">
      <c r="A97" s="243">
        <v>2</v>
      </c>
      <c r="B97" s="98" t="s">
        <v>234</v>
      </c>
      <c r="C97" s="87">
        <v>2014</v>
      </c>
      <c r="D97" s="205" t="s">
        <v>210</v>
      </c>
      <c r="E97" s="211">
        <v>12999.99</v>
      </c>
    </row>
    <row r="98" spans="1:5" ht="16.5" customHeight="1" thickBot="1">
      <c r="A98" s="61"/>
      <c r="B98" s="386" t="s">
        <v>65</v>
      </c>
      <c r="C98" s="61"/>
      <c r="D98" s="61"/>
      <c r="E98" s="41">
        <f>SUM(E96:E97)</f>
        <v>15299.99</v>
      </c>
    </row>
    <row r="99" spans="1:5" ht="16.5" customHeight="1">
      <c r="A99" s="487" t="s">
        <v>116</v>
      </c>
      <c r="B99" s="487"/>
      <c r="C99" s="487"/>
      <c r="D99" s="487"/>
      <c r="E99" s="487"/>
    </row>
    <row r="100" spans="1:5" ht="14.25">
      <c r="A100" s="86">
        <v>1</v>
      </c>
      <c r="B100" s="287" t="s">
        <v>212</v>
      </c>
      <c r="C100" s="288">
        <v>2014</v>
      </c>
      <c r="D100" s="215" t="s">
        <v>210</v>
      </c>
      <c r="E100" s="289">
        <v>3628.5</v>
      </c>
    </row>
    <row r="101" spans="1:5" ht="22.5" customHeight="1">
      <c r="A101" s="86">
        <v>2</v>
      </c>
      <c r="B101" s="353" t="s">
        <v>319</v>
      </c>
      <c r="C101" s="215">
        <v>2015</v>
      </c>
      <c r="D101" s="215" t="s">
        <v>210</v>
      </c>
      <c r="E101" s="354">
        <v>553.5</v>
      </c>
    </row>
    <row r="102" spans="1:5" s="419" customFormat="1" ht="19.5" customHeight="1">
      <c r="A102" s="86">
        <v>3</v>
      </c>
      <c r="B102" s="290" t="s">
        <v>320</v>
      </c>
      <c r="C102" s="288">
        <v>2015</v>
      </c>
      <c r="D102" s="215" t="s">
        <v>210</v>
      </c>
      <c r="E102" s="291">
        <v>350</v>
      </c>
    </row>
    <row r="103" spans="1:5" s="419" customFormat="1" ht="33" customHeight="1">
      <c r="A103" s="86">
        <v>4</v>
      </c>
      <c r="B103" s="355" t="s">
        <v>321</v>
      </c>
      <c r="C103" s="269">
        <v>2016</v>
      </c>
      <c r="D103" s="162" t="s">
        <v>210</v>
      </c>
      <c r="E103" s="356">
        <v>16133</v>
      </c>
    </row>
    <row r="104" spans="1:5" s="419" customFormat="1" ht="14.25">
      <c r="A104" s="86">
        <v>5</v>
      </c>
      <c r="B104" s="355" t="s">
        <v>322</v>
      </c>
      <c r="C104" s="112">
        <v>2016</v>
      </c>
      <c r="D104" s="162" t="s">
        <v>210</v>
      </c>
      <c r="E104" s="338">
        <v>2376</v>
      </c>
    </row>
    <row r="105" spans="1:5" s="419" customFormat="1" ht="14.25">
      <c r="A105" s="86">
        <v>6</v>
      </c>
      <c r="B105" s="355" t="s">
        <v>323</v>
      </c>
      <c r="C105" s="112">
        <v>2016</v>
      </c>
      <c r="D105" s="162" t="s">
        <v>210</v>
      </c>
      <c r="E105" s="338">
        <v>3200</v>
      </c>
    </row>
    <row r="106" spans="1:5" s="419" customFormat="1" ht="27" customHeight="1">
      <c r="A106" s="86">
        <v>7</v>
      </c>
      <c r="B106" s="355" t="s">
        <v>324</v>
      </c>
      <c r="C106" s="112">
        <v>2016</v>
      </c>
      <c r="D106" s="162" t="s">
        <v>210</v>
      </c>
      <c r="E106" s="338">
        <v>1630</v>
      </c>
    </row>
    <row r="107" spans="1:5" s="419" customFormat="1" ht="19.5" customHeight="1">
      <c r="A107" s="86">
        <v>8</v>
      </c>
      <c r="B107" s="357" t="s">
        <v>409</v>
      </c>
      <c r="C107" s="162">
        <v>2017</v>
      </c>
      <c r="D107" s="162" t="s">
        <v>210</v>
      </c>
      <c r="E107" s="357">
        <v>553.5</v>
      </c>
    </row>
    <row r="108" spans="1:5" s="419" customFormat="1" ht="19.5" customHeight="1">
      <c r="A108" s="86">
        <v>9</v>
      </c>
      <c r="B108" s="357" t="s">
        <v>410</v>
      </c>
      <c r="C108" s="162">
        <v>2017</v>
      </c>
      <c r="D108" s="162" t="s">
        <v>210</v>
      </c>
      <c r="E108" s="357">
        <v>7501</v>
      </c>
    </row>
    <row r="109" spans="1:5" s="419" customFormat="1" ht="19.5" customHeight="1">
      <c r="A109" s="86">
        <v>10</v>
      </c>
      <c r="B109" s="357" t="s">
        <v>411</v>
      </c>
      <c r="C109" s="162">
        <v>2017</v>
      </c>
      <c r="D109" s="162" t="s">
        <v>210</v>
      </c>
      <c r="E109" s="357">
        <v>3050</v>
      </c>
    </row>
    <row r="110" spans="1:5" s="419" customFormat="1" ht="14.25">
      <c r="A110" s="86">
        <v>11</v>
      </c>
      <c r="B110" s="292" t="s">
        <v>412</v>
      </c>
      <c r="C110" s="269">
        <v>2018</v>
      </c>
      <c r="D110" s="162" t="s">
        <v>210</v>
      </c>
      <c r="E110" s="358">
        <v>1537.5</v>
      </c>
    </row>
    <row r="111" spans="1:5" s="419" customFormat="1" ht="19.5" customHeight="1" thickBot="1">
      <c r="A111" s="113"/>
      <c r="B111" s="381" t="s">
        <v>65</v>
      </c>
      <c r="C111" s="113"/>
      <c r="D111" s="113"/>
      <c r="E111" s="169">
        <f>SUM(E100:E110)</f>
        <v>40513</v>
      </c>
    </row>
    <row r="112" spans="1:5" s="419" customFormat="1" ht="19.5" customHeight="1">
      <c r="A112" s="483" t="s">
        <v>244</v>
      </c>
      <c r="B112" s="483"/>
      <c r="C112" s="483"/>
      <c r="D112" s="483"/>
      <c r="E112" s="483"/>
    </row>
    <row r="113" spans="1:5" s="419" customFormat="1" ht="19.5" customHeight="1">
      <c r="A113" s="243">
        <v>1</v>
      </c>
      <c r="B113" s="158" t="s">
        <v>249</v>
      </c>
      <c r="C113" s="112">
        <v>2014</v>
      </c>
      <c r="D113" s="63" t="s">
        <v>210</v>
      </c>
      <c r="E113" s="217">
        <v>1955.7</v>
      </c>
    </row>
    <row r="114" spans="1:5" ht="14.25">
      <c r="A114" s="128">
        <v>2</v>
      </c>
      <c r="B114" s="349" t="s">
        <v>252</v>
      </c>
      <c r="C114" s="350">
        <v>2014</v>
      </c>
      <c r="D114" s="80" t="s">
        <v>210</v>
      </c>
      <c r="E114" s="351">
        <v>2158.65</v>
      </c>
    </row>
    <row r="115" spans="1:5" ht="21" customHeight="1">
      <c r="A115" s="243">
        <v>3</v>
      </c>
      <c r="B115" s="218" t="s">
        <v>325</v>
      </c>
      <c r="C115" s="219">
        <v>2014</v>
      </c>
      <c r="D115" s="63" t="s">
        <v>210</v>
      </c>
      <c r="E115" s="217">
        <v>1211.55</v>
      </c>
    </row>
    <row r="116" spans="1:5" ht="22.5" customHeight="1">
      <c r="A116" s="128">
        <v>4</v>
      </c>
      <c r="B116" s="218" t="s">
        <v>250</v>
      </c>
      <c r="C116" s="219">
        <v>2014</v>
      </c>
      <c r="D116" s="63" t="s">
        <v>210</v>
      </c>
      <c r="E116" s="217">
        <v>350.55</v>
      </c>
    </row>
    <row r="117" spans="1:5" ht="14.25">
      <c r="A117" s="243">
        <v>5</v>
      </c>
      <c r="B117" s="218" t="s">
        <v>253</v>
      </c>
      <c r="C117" s="219">
        <v>2014</v>
      </c>
      <c r="D117" s="63" t="s">
        <v>210</v>
      </c>
      <c r="E117" s="217">
        <v>1334.55</v>
      </c>
    </row>
    <row r="118" spans="1:5" ht="19.5" customHeight="1">
      <c r="A118" s="128">
        <v>6</v>
      </c>
      <c r="B118" s="218" t="s">
        <v>251</v>
      </c>
      <c r="C118" s="219">
        <v>2014</v>
      </c>
      <c r="D118" s="63" t="s">
        <v>210</v>
      </c>
      <c r="E118" s="217">
        <v>276.75</v>
      </c>
    </row>
    <row r="119" spans="1:5" ht="21" customHeight="1">
      <c r="A119" s="243">
        <v>7</v>
      </c>
      <c r="B119" s="218" t="s">
        <v>326</v>
      </c>
      <c r="C119" s="219">
        <v>2014</v>
      </c>
      <c r="D119" s="63" t="s">
        <v>210</v>
      </c>
      <c r="E119" s="217">
        <v>1299</v>
      </c>
    </row>
    <row r="120" spans="1:5" ht="14.25">
      <c r="A120" s="128">
        <v>8</v>
      </c>
      <c r="B120" s="218" t="s">
        <v>327</v>
      </c>
      <c r="C120" s="219">
        <v>2014</v>
      </c>
      <c r="D120" s="80" t="s">
        <v>210</v>
      </c>
      <c r="E120" s="217">
        <v>1700</v>
      </c>
    </row>
    <row r="121" spans="1:5" ht="18.75" customHeight="1">
      <c r="A121" s="243">
        <v>9</v>
      </c>
      <c r="B121" s="218" t="s">
        <v>327</v>
      </c>
      <c r="C121" s="219">
        <v>2014</v>
      </c>
      <c r="D121" s="63" t="s">
        <v>210</v>
      </c>
      <c r="E121" s="217">
        <v>1699.99</v>
      </c>
    </row>
    <row r="122" spans="1:5" ht="18.75" customHeight="1">
      <c r="A122" s="128">
        <v>10</v>
      </c>
      <c r="B122" s="218" t="s">
        <v>328</v>
      </c>
      <c r="C122" s="219">
        <v>2014</v>
      </c>
      <c r="D122" s="63" t="s">
        <v>210</v>
      </c>
      <c r="E122" s="217">
        <v>470</v>
      </c>
    </row>
    <row r="123" spans="1:5" ht="14.25">
      <c r="A123" s="243">
        <v>11</v>
      </c>
      <c r="B123" s="218" t="s">
        <v>329</v>
      </c>
      <c r="C123" s="219">
        <v>2014</v>
      </c>
      <c r="D123" s="63" t="s">
        <v>210</v>
      </c>
      <c r="E123" s="217">
        <v>1700</v>
      </c>
    </row>
    <row r="124" spans="1:5" ht="19.5" customHeight="1">
      <c r="A124" s="128">
        <v>12</v>
      </c>
      <c r="B124" s="218" t="s">
        <v>330</v>
      </c>
      <c r="C124" s="219">
        <v>2014</v>
      </c>
      <c r="D124" s="63" t="s">
        <v>210</v>
      </c>
      <c r="E124" s="217">
        <v>480</v>
      </c>
    </row>
    <row r="125" spans="1:5" ht="14.25">
      <c r="A125" s="243">
        <v>13</v>
      </c>
      <c r="B125" s="218" t="s">
        <v>330</v>
      </c>
      <c r="C125" s="219">
        <v>2014</v>
      </c>
      <c r="D125" s="63" t="s">
        <v>210</v>
      </c>
      <c r="E125" s="217">
        <v>479.99</v>
      </c>
    </row>
    <row r="126" spans="1:5" ht="14.25">
      <c r="A126" s="128">
        <v>14</v>
      </c>
      <c r="B126" s="218" t="s">
        <v>331</v>
      </c>
      <c r="C126" s="219">
        <v>2014</v>
      </c>
      <c r="D126" s="63" t="s">
        <v>210</v>
      </c>
      <c r="E126" s="217">
        <v>1600</v>
      </c>
    </row>
    <row r="127" spans="1:5" ht="21" customHeight="1">
      <c r="A127" s="243">
        <v>15</v>
      </c>
      <c r="B127" s="218" t="s">
        <v>332</v>
      </c>
      <c r="C127" s="219">
        <v>2014</v>
      </c>
      <c r="D127" s="63" t="s">
        <v>210</v>
      </c>
      <c r="E127" s="217">
        <v>499</v>
      </c>
    </row>
    <row r="128" spans="1:5" ht="21" customHeight="1">
      <c r="A128" s="128">
        <v>16</v>
      </c>
      <c r="B128" s="218" t="s">
        <v>333</v>
      </c>
      <c r="C128" s="219">
        <v>2014</v>
      </c>
      <c r="D128" s="63" t="s">
        <v>210</v>
      </c>
      <c r="E128" s="217">
        <v>470</v>
      </c>
    </row>
    <row r="129" spans="1:5" ht="18.75" customHeight="1">
      <c r="A129" s="243">
        <v>17</v>
      </c>
      <c r="B129" s="218" t="s">
        <v>334</v>
      </c>
      <c r="C129" s="219">
        <v>2014</v>
      </c>
      <c r="D129" s="63" t="s">
        <v>210</v>
      </c>
      <c r="E129" s="217">
        <v>220</v>
      </c>
    </row>
    <row r="130" spans="1:5" ht="16.5" customHeight="1">
      <c r="A130" s="128">
        <v>18</v>
      </c>
      <c r="B130" s="218" t="s">
        <v>335</v>
      </c>
      <c r="C130" s="219">
        <v>2014</v>
      </c>
      <c r="D130" s="63" t="s">
        <v>210</v>
      </c>
      <c r="E130" s="217">
        <v>950</v>
      </c>
    </row>
    <row r="131" spans="1:5" ht="16.5" customHeight="1">
      <c r="A131" s="243">
        <v>19</v>
      </c>
      <c r="B131" s="218" t="s">
        <v>336</v>
      </c>
      <c r="C131" s="219">
        <v>2014</v>
      </c>
      <c r="D131" s="63" t="s">
        <v>210</v>
      </c>
      <c r="E131" s="217">
        <v>259</v>
      </c>
    </row>
    <row r="132" spans="1:5" ht="16.5" customHeight="1">
      <c r="A132" s="128">
        <v>20</v>
      </c>
      <c r="B132" s="218" t="s">
        <v>337</v>
      </c>
      <c r="C132" s="219">
        <v>2015</v>
      </c>
      <c r="D132" s="63" t="s">
        <v>210</v>
      </c>
      <c r="E132" s="217">
        <v>1498</v>
      </c>
    </row>
    <row r="133" spans="1:5" ht="16.5" customHeight="1">
      <c r="A133" s="243">
        <v>21</v>
      </c>
      <c r="B133" s="218" t="s">
        <v>338</v>
      </c>
      <c r="C133" s="219">
        <v>2016</v>
      </c>
      <c r="D133" s="63" t="s">
        <v>210</v>
      </c>
      <c r="E133" s="217">
        <v>450</v>
      </c>
    </row>
    <row r="134" spans="1:5" ht="14.25">
      <c r="A134" s="128">
        <v>22</v>
      </c>
      <c r="B134" s="218" t="s">
        <v>250</v>
      </c>
      <c r="C134" s="219">
        <v>2016</v>
      </c>
      <c r="D134" s="63" t="s">
        <v>210</v>
      </c>
      <c r="E134" s="217">
        <v>249</v>
      </c>
    </row>
    <row r="135" spans="1:5" ht="28.5">
      <c r="A135" s="243">
        <v>23</v>
      </c>
      <c r="B135" s="218" t="s">
        <v>339</v>
      </c>
      <c r="C135" s="219">
        <v>2015</v>
      </c>
      <c r="D135" s="63" t="s">
        <v>210</v>
      </c>
      <c r="E135" s="217">
        <v>3686.62</v>
      </c>
    </row>
    <row r="136" spans="1:5" ht="24.75" customHeight="1">
      <c r="A136" s="128">
        <v>24</v>
      </c>
      <c r="B136" s="218" t="s">
        <v>340</v>
      </c>
      <c r="C136" s="219">
        <v>2016</v>
      </c>
      <c r="D136" s="63" t="s">
        <v>210</v>
      </c>
      <c r="E136" s="217">
        <v>3319.77</v>
      </c>
    </row>
    <row r="137" spans="1:5" ht="16.5" customHeight="1">
      <c r="A137" s="243">
        <v>25</v>
      </c>
      <c r="B137" s="218" t="s">
        <v>341</v>
      </c>
      <c r="C137" s="219">
        <v>2016</v>
      </c>
      <c r="D137" s="63" t="s">
        <v>210</v>
      </c>
      <c r="E137" s="217">
        <v>383</v>
      </c>
    </row>
    <row r="138" spans="1:5" ht="16.5" customHeight="1">
      <c r="A138" s="128">
        <v>26</v>
      </c>
      <c r="B138" s="218" t="s">
        <v>342</v>
      </c>
      <c r="C138" s="219">
        <v>2016</v>
      </c>
      <c r="D138" s="63" t="s">
        <v>210</v>
      </c>
      <c r="E138" s="217">
        <v>9152</v>
      </c>
    </row>
    <row r="139" spans="1:5" ht="16.5" customHeight="1">
      <c r="A139" s="243">
        <v>27</v>
      </c>
      <c r="B139" s="218" t="s">
        <v>343</v>
      </c>
      <c r="C139" s="219">
        <v>2014</v>
      </c>
      <c r="D139" s="63" t="s">
        <v>210</v>
      </c>
      <c r="E139" s="217">
        <v>3669</v>
      </c>
    </row>
    <row r="140" spans="1:5" ht="16.5" customHeight="1">
      <c r="A140" s="128">
        <v>28</v>
      </c>
      <c r="B140" s="220" t="s">
        <v>344</v>
      </c>
      <c r="C140" s="221">
        <v>2014</v>
      </c>
      <c r="D140" s="222" t="s">
        <v>210</v>
      </c>
      <c r="E140" s="217">
        <v>7469.09</v>
      </c>
    </row>
    <row r="141" spans="1:5" ht="16.5" customHeight="1">
      <c r="A141" s="243">
        <v>29</v>
      </c>
      <c r="B141" s="218" t="s">
        <v>379</v>
      </c>
      <c r="C141" s="219">
        <v>2017</v>
      </c>
      <c r="D141" s="63" t="s">
        <v>210</v>
      </c>
      <c r="E141" s="345">
        <v>8000</v>
      </c>
    </row>
    <row r="142" spans="1:5" ht="16.5" customHeight="1">
      <c r="A142" s="128">
        <v>30</v>
      </c>
      <c r="B142" s="218" t="s">
        <v>306</v>
      </c>
      <c r="C142" s="219">
        <v>2017</v>
      </c>
      <c r="D142" s="63" t="s">
        <v>210</v>
      </c>
      <c r="E142" s="345">
        <v>1560.87</v>
      </c>
    </row>
    <row r="143" spans="1:5" ht="16.5" customHeight="1">
      <c r="A143" s="243">
        <v>31</v>
      </c>
      <c r="B143" s="218" t="s">
        <v>444</v>
      </c>
      <c r="C143" s="219">
        <v>2017</v>
      </c>
      <c r="D143" s="63" t="s">
        <v>210</v>
      </c>
      <c r="E143" s="345">
        <v>789</v>
      </c>
    </row>
    <row r="144" spans="1:5" ht="16.5" customHeight="1">
      <c r="A144" s="128">
        <v>32</v>
      </c>
      <c r="B144" s="218" t="s">
        <v>445</v>
      </c>
      <c r="C144" s="219">
        <v>2017</v>
      </c>
      <c r="D144" s="63" t="s">
        <v>210</v>
      </c>
      <c r="E144" s="345">
        <v>1699</v>
      </c>
    </row>
    <row r="145" spans="1:5" ht="16.5" customHeight="1">
      <c r="A145" s="243">
        <v>33</v>
      </c>
      <c r="B145" s="346" t="s">
        <v>446</v>
      </c>
      <c r="C145" s="347">
        <v>2018</v>
      </c>
      <c r="D145" s="63" t="s">
        <v>210</v>
      </c>
      <c r="E145" s="348">
        <v>6745</v>
      </c>
    </row>
    <row r="146" spans="1:5" ht="16.5" customHeight="1">
      <c r="A146" s="64"/>
      <c r="B146" s="65" t="s">
        <v>65</v>
      </c>
      <c r="C146" s="223"/>
      <c r="D146" s="223"/>
      <c r="E146" s="237">
        <f>SUM(E113:E145)</f>
        <v>67785.07999999999</v>
      </c>
    </row>
    <row r="147" spans="1:5" ht="16.5" customHeight="1">
      <c r="A147" s="225"/>
      <c r="B147" s="226"/>
      <c r="C147" s="227"/>
      <c r="D147" s="227"/>
      <c r="E147" s="228"/>
    </row>
    <row r="148" spans="1:5" ht="30" customHeight="1">
      <c r="A148" s="484" t="s">
        <v>345</v>
      </c>
      <c r="B148" s="484"/>
      <c r="C148" s="484"/>
      <c r="D148" s="484"/>
      <c r="E148" s="484"/>
    </row>
    <row r="149" spans="1:5" ht="74.25" customHeight="1">
      <c r="A149" s="383" t="s">
        <v>6</v>
      </c>
      <c r="B149" s="383" t="s">
        <v>136</v>
      </c>
      <c r="C149" s="383" t="s">
        <v>66</v>
      </c>
      <c r="D149" s="383" t="s">
        <v>67</v>
      </c>
      <c r="E149" s="382" t="s">
        <v>70</v>
      </c>
    </row>
    <row r="150" spans="1:5" ht="16.5" customHeight="1">
      <c r="A150" s="481" t="s">
        <v>69</v>
      </c>
      <c r="B150" s="481"/>
      <c r="C150" s="481"/>
      <c r="D150" s="481"/>
      <c r="E150" s="481"/>
    </row>
    <row r="151" spans="1:5" ht="16.5" customHeight="1">
      <c r="A151" s="128">
        <v>1</v>
      </c>
      <c r="B151" s="311" t="s">
        <v>494</v>
      </c>
      <c r="C151" s="103">
        <v>2013</v>
      </c>
      <c r="D151" s="68" t="s">
        <v>210</v>
      </c>
      <c r="E151" s="369">
        <v>1900</v>
      </c>
    </row>
    <row r="152" spans="1:5" ht="30.75" customHeight="1">
      <c r="A152" s="128">
        <v>2</v>
      </c>
      <c r="B152" s="311" t="s">
        <v>495</v>
      </c>
      <c r="C152" s="103">
        <v>2014</v>
      </c>
      <c r="D152" s="68" t="s">
        <v>210</v>
      </c>
      <c r="E152" s="369">
        <v>2503</v>
      </c>
    </row>
    <row r="153" spans="1:5" ht="14.25">
      <c r="A153" s="128">
        <v>3</v>
      </c>
      <c r="B153" s="71" t="s">
        <v>496</v>
      </c>
      <c r="C153" s="30">
        <v>2015</v>
      </c>
      <c r="D153" s="68" t="s">
        <v>210</v>
      </c>
      <c r="E153" s="376">
        <v>1329</v>
      </c>
    </row>
    <row r="154" spans="1:5" s="418" customFormat="1" ht="24.75" customHeight="1">
      <c r="A154" s="128">
        <v>4</v>
      </c>
      <c r="B154" s="311" t="s">
        <v>497</v>
      </c>
      <c r="C154" s="312">
        <v>2016</v>
      </c>
      <c r="D154" s="312" t="s">
        <v>210</v>
      </c>
      <c r="E154" s="372">
        <v>2400</v>
      </c>
    </row>
    <row r="155" spans="1:5" s="418" customFormat="1" ht="14.25">
      <c r="A155" s="128">
        <v>5</v>
      </c>
      <c r="B155" s="311" t="s">
        <v>498</v>
      </c>
      <c r="C155" s="312">
        <v>2016</v>
      </c>
      <c r="D155" s="312" t="s">
        <v>210</v>
      </c>
      <c r="E155" s="372">
        <v>850</v>
      </c>
    </row>
    <row r="156" spans="1:5" s="418" customFormat="1" ht="14.25">
      <c r="A156" s="128">
        <v>6</v>
      </c>
      <c r="B156" s="311" t="s">
        <v>499</v>
      </c>
      <c r="C156" s="312">
        <v>2017</v>
      </c>
      <c r="D156" s="312" t="s">
        <v>210</v>
      </c>
      <c r="E156" s="372">
        <v>2629</v>
      </c>
    </row>
    <row r="157" spans="1:5" s="418" customFormat="1" ht="28.5">
      <c r="A157" s="128">
        <v>7</v>
      </c>
      <c r="B157" s="311" t="s">
        <v>500</v>
      </c>
      <c r="C157" s="312">
        <v>2017</v>
      </c>
      <c r="D157" s="312" t="s">
        <v>210</v>
      </c>
      <c r="E157" s="372">
        <v>1606</v>
      </c>
    </row>
    <row r="158" spans="1:5" s="418" customFormat="1" ht="14.25">
      <c r="A158" s="128">
        <v>8</v>
      </c>
      <c r="B158" s="311" t="s">
        <v>501</v>
      </c>
      <c r="C158" s="312">
        <v>2018</v>
      </c>
      <c r="D158" s="312" t="s">
        <v>210</v>
      </c>
      <c r="E158" s="372">
        <v>2369</v>
      </c>
    </row>
    <row r="159" spans="1:5" s="418" customFormat="1" ht="14.25">
      <c r="A159" s="128">
        <v>9</v>
      </c>
      <c r="B159" s="311" t="s">
        <v>502</v>
      </c>
      <c r="C159" s="312">
        <v>2019</v>
      </c>
      <c r="D159" s="312" t="s">
        <v>210</v>
      </c>
      <c r="E159" s="372">
        <v>3636</v>
      </c>
    </row>
    <row r="160" spans="1:5" s="418" customFormat="1" ht="16.5" customHeight="1" thickBot="1">
      <c r="A160" s="61"/>
      <c r="B160" s="386" t="s">
        <v>65</v>
      </c>
      <c r="C160" s="61"/>
      <c r="D160" s="61"/>
      <c r="E160" s="41">
        <f>SUM(E151:E159)</f>
        <v>19222</v>
      </c>
    </row>
    <row r="161" spans="1:5" s="418" customFormat="1" ht="16.5" customHeight="1">
      <c r="A161" s="477" t="s">
        <v>400</v>
      </c>
      <c r="B161" s="477"/>
      <c r="C161" s="477"/>
      <c r="D161" s="477"/>
      <c r="E161" s="477"/>
    </row>
    <row r="162" spans="1:5" ht="14.25">
      <c r="A162" s="128">
        <v>1</v>
      </c>
      <c r="B162" s="71" t="s">
        <v>91</v>
      </c>
      <c r="C162" s="62"/>
      <c r="D162" s="207" t="s">
        <v>210</v>
      </c>
      <c r="E162" s="76">
        <v>1096.56</v>
      </c>
    </row>
    <row r="163" spans="1:5" ht="24.75" customHeight="1">
      <c r="A163" s="128">
        <v>2</v>
      </c>
      <c r="B163" s="75" t="s">
        <v>217</v>
      </c>
      <c r="C163" s="68">
        <v>2017</v>
      </c>
      <c r="D163" s="207" t="s">
        <v>210</v>
      </c>
      <c r="E163" s="77">
        <v>110</v>
      </c>
    </row>
    <row r="164" spans="1:5" ht="14.25">
      <c r="A164" s="79"/>
      <c r="B164" s="274" t="s">
        <v>65</v>
      </c>
      <c r="C164" s="79"/>
      <c r="D164" s="79"/>
      <c r="E164" s="206">
        <f>SUM(E162:E163)</f>
        <v>1206.56</v>
      </c>
    </row>
    <row r="165" spans="1:5" ht="16.5" customHeight="1">
      <c r="A165" s="485" t="s">
        <v>135</v>
      </c>
      <c r="B165" s="485"/>
      <c r="C165" s="485"/>
      <c r="D165" s="485"/>
      <c r="E165" s="485"/>
    </row>
    <row r="166" spans="1:5" ht="16.5" customHeight="1">
      <c r="A166" s="128">
        <v>1</v>
      </c>
      <c r="B166" s="126" t="s">
        <v>346</v>
      </c>
      <c r="C166" s="62">
        <v>2015</v>
      </c>
      <c r="D166" s="159" t="s">
        <v>210</v>
      </c>
      <c r="E166" s="229">
        <v>3299</v>
      </c>
    </row>
    <row r="167" spans="1:5" ht="31.5" customHeight="1">
      <c r="A167" s="192">
        <v>2</v>
      </c>
      <c r="B167" s="126" t="s">
        <v>347</v>
      </c>
      <c r="C167" s="62">
        <v>2015</v>
      </c>
      <c r="D167" s="159" t="s">
        <v>210</v>
      </c>
      <c r="E167" s="229">
        <v>399</v>
      </c>
    </row>
    <row r="168" spans="1:5" ht="16.5" customHeight="1">
      <c r="A168" s="128">
        <v>3</v>
      </c>
      <c r="B168" s="126" t="s">
        <v>348</v>
      </c>
      <c r="C168" s="62">
        <v>2016</v>
      </c>
      <c r="D168" s="159" t="s">
        <v>210</v>
      </c>
      <c r="E168" s="229">
        <v>343.17</v>
      </c>
    </row>
    <row r="169" spans="1:5" ht="14.25">
      <c r="A169" s="115"/>
      <c r="B169" s="274" t="s">
        <v>65</v>
      </c>
      <c r="C169" s="115"/>
      <c r="D169" s="115"/>
      <c r="E169" s="278">
        <f>SUM(E166:E168)</f>
        <v>4041.17</v>
      </c>
    </row>
    <row r="170" spans="1:5" s="418" customFormat="1" ht="18.75" customHeight="1">
      <c r="A170" s="486" t="s">
        <v>96</v>
      </c>
      <c r="B170" s="486"/>
      <c r="C170" s="486"/>
      <c r="D170" s="486"/>
      <c r="E170" s="486"/>
    </row>
    <row r="171" spans="1:5" s="418" customFormat="1" ht="16.5" customHeight="1">
      <c r="A171" s="86">
        <v>1</v>
      </c>
      <c r="B171" s="126" t="s">
        <v>349</v>
      </c>
      <c r="C171" s="62">
        <v>2014</v>
      </c>
      <c r="D171" s="159" t="s">
        <v>210</v>
      </c>
      <c r="E171" s="76">
        <v>1943.4</v>
      </c>
    </row>
    <row r="172" spans="1:5" ht="14.25">
      <c r="A172" s="86">
        <v>2</v>
      </c>
      <c r="B172" s="201" t="s">
        <v>231</v>
      </c>
      <c r="C172" s="69">
        <v>2015</v>
      </c>
      <c r="D172" s="159" t="s">
        <v>210</v>
      </c>
      <c r="E172" s="230">
        <v>1999</v>
      </c>
    </row>
    <row r="173" spans="1:5" ht="24.75" customHeight="1">
      <c r="A173" s="86">
        <v>3</v>
      </c>
      <c r="B173" s="201" t="s">
        <v>350</v>
      </c>
      <c r="C173" s="69">
        <v>2016</v>
      </c>
      <c r="D173" s="159" t="s">
        <v>210</v>
      </c>
      <c r="E173" s="230">
        <v>1899</v>
      </c>
    </row>
    <row r="174" spans="1:5" ht="14.25">
      <c r="A174" s="86">
        <v>4</v>
      </c>
      <c r="B174" s="201" t="s">
        <v>351</v>
      </c>
      <c r="C174" s="69">
        <v>2016</v>
      </c>
      <c r="D174" s="159" t="s">
        <v>210</v>
      </c>
      <c r="E174" s="230">
        <v>580</v>
      </c>
    </row>
    <row r="175" spans="1:5" ht="16.5" customHeight="1">
      <c r="A175" s="86">
        <v>5</v>
      </c>
      <c r="B175" s="71" t="s">
        <v>352</v>
      </c>
      <c r="C175" s="62">
        <v>2016</v>
      </c>
      <c r="D175" s="80" t="s">
        <v>210</v>
      </c>
      <c r="E175" s="339">
        <v>295.2</v>
      </c>
    </row>
    <row r="176" spans="1:5" ht="16.5" customHeight="1">
      <c r="A176" s="243">
        <v>6</v>
      </c>
      <c r="B176" s="126" t="s">
        <v>433</v>
      </c>
      <c r="C176" s="62">
        <v>2018</v>
      </c>
      <c r="D176" s="159" t="s">
        <v>210</v>
      </c>
      <c r="E176" s="340">
        <v>2299</v>
      </c>
    </row>
    <row r="177" spans="1:5" ht="16.5" customHeight="1">
      <c r="A177" s="128">
        <v>7</v>
      </c>
      <c r="B177" s="201" t="s">
        <v>391</v>
      </c>
      <c r="C177" s="69">
        <v>2018</v>
      </c>
      <c r="D177" s="159" t="s">
        <v>210</v>
      </c>
      <c r="E177" s="341">
        <v>2397.27</v>
      </c>
    </row>
    <row r="178" spans="1:5" ht="16.5" customHeight="1">
      <c r="A178" s="128">
        <v>8</v>
      </c>
      <c r="B178" s="201" t="s">
        <v>434</v>
      </c>
      <c r="C178" s="69">
        <v>2018</v>
      </c>
      <c r="D178" s="159" t="s">
        <v>210</v>
      </c>
      <c r="E178" s="341">
        <v>6519</v>
      </c>
    </row>
    <row r="179" spans="1:5" ht="16.5" customHeight="1">
      <c r="A179" s="128">
        <v>9</v>
      </c>
      <c r="B179" s="201" t="s">
        <v>387</v>
      </c>
      <c r="C179" s="69">
        <v>2018</v>
      </c>
      <c r="D179" s="159" t="s">
        <v>210</v>
      </c>
      <c r="E179" s="341">
        <v>260</v>
      </c>
    </row>
    <row r="180" spans="1:5" ht="16.5" customHeight="1">
      <c r="A180" s="231"/>
      <c r="B180" s="388" t="s">
        <v>65</v>
      </c>
      <c r="C180" s="231"/>
      <c r="D180" s="231"/>
      <c r="E180" s="387">
        <f>SUM(E171:E179)</f>
        <v>18191.87</v>
      </c>
    </row>
    <row r="181" spans="1:5" ht="16.5" customHeight="1">
      <c r="A181" s="481" t="s">
        <v>392</v>
      </c>
      <c r="B181" s="482"/>
      <c r="C181" s="482"/>
      <c r="D181" s="482"/>
      <c r="E181" s="482"/>
    </row>
    <row r="182" spans="1:5" ht="16.5" customHeight="1">
      <c r="A182" s="216">
        <v>1</v>
      </c>
      <c r="B182" s="420" t="s">
        <v>395</v>
      </c>
      <c r="C182" s="112"/>
      <c r="D182" s="63" t="s">
        <v>210</v>
      </c>
      <c r="E182" s="157">
        <v>589.05</v>
      </c>
    </row>
    <row r="183" spans="1:5" ht="30.75" customHeight="1">
      <c r="A183" s="216">
        <v>2</v>
      </c>
      <c r="B183" s="129" t="s">
        <v>396</v>
      </c>
      <c r="C183" s="62">
        <v>2018</v>
      </c>
      <c r="D183" s="159" t="s">
        <v>210</v>
      </c>
      <c r="E183" s="229">
        <v>1317</v>
      </c>
    </row>
    <row r="184" spans="1:5" ht="16.5" customHeight="1">
      <c r="A184" s="216">
        <v>3</v>
      </c>
      <c r="B184" s="126" t="s">
        <v>397</v>
      </c>
      <c r="C184" s="62">
        <v>2018</v>
      </c>
      <c r="D184" s="159" t="s">
        <v>210</v>
      </c>
      <c r="E184" s="229">
        <v>449</v>
      </c>
    </row>
    <row r="185" spans="1:5" ht="16.5" customHeight="1">
      <c r="A185" s="216">
        <v>4</v>
      </c>
      <c r="B185" s="126" t="s">
        <v>398</v>
      </c>
      <c r="C185" s="62">
        <v>2018</v>
      </c>
      <c r="D185" s="159" t="s">
        <v>210</v>
      </c>
      <c r="E185" s="421">
        <v>214</v>
      </c>
    </row>
    <row r="186" spans="1:5" ht="16.5" customHeight="1">
      <c r="A186" s="216">
        <v>5</v>
      </c>
      <c r="B186" s="126" t="s">
        <v>436</v>
      </c>
      <c r="C186" s="62">
        <v>2018</v>
      </c>
      <c r="D186" s="159" t="s">
        <v>437</v>
      </c>
      <c r="E186" s="421">
        <v>309</v>
      </c>
    </row>
    <row r="187" spans="1:5" ht="16.5" customHeight="1">
      <c r="A187" s="216">
        <v>6</v>
      </c>
      <c r="B187" s="126" t="s">
        <v>438</v>
      </c>
      <c r="C187" s="62">
        <v>2019</v>
      </c>
      <c r="D187" s="159" t="s">
        <v>210</v>
      </c>
      <c r="E187" s="340">
        <v>2199</v>
      </c>
    </row>
    <row r="188" spans="1:5" ht="16.5" customHeight="1">
      <c r="A188" s="61"/>
      <c r="B188" s="386" t="s">
        <v>65</v>
      </c>
      <c r="C188" s="61"/>
      <c r="D188" s="61"/>
      <c r="E188" s="214">
        <f>SUM(E182:E187)</f>
        <v>5077.05</v>
      </c>
    </row>
    <row r="189" spans="1:5" ht="16.5" customHeight="1">
      <c r="A189" s="481" t="s">
        <v>134</v>
      </c>
      <c r="B189" s="482"/>
      <c r="C189" s="482"/>
      <c r="D189" s="482"/>
      <c r="E189" s="482"/>
    </row>
    <row r="190" spans="1:5" ht="16.5" customHeight="1">
      <c r="A190" s="216">
        <v>1</v>
      </c>
      <c r="B190" s="72" t="s">
        <v>213</v>
      </c>
      <c r="C190" s="69">
        <v>2013</v>
      </c>
      <c r="D190" s="162" t="s">
        <v>210</v>
      </c>
      <c r="E190" s="78">
        <v>2330</v>
      </c>
    </row>
    <row r="191" spans="1:5" ht="16.5" customHeight="1">
      <c r="A191" s="128">
        <v>2</v>
      </c>
      <c r="B191" s="165" t="s">
        <v>238</v>
      </c>
      <c r="C191" s="163">
        <v>2015</v>
      </c>
      <c r="D191" s="164" t="s">
        <v>210</v>
      </c>
      <c r="E191" s="166">
        <v>1734.3</v>
      </c>
    </row>
    <row r="192" spans="1:5" ht="16.5" customHeight="1">
      <c r="A192" s="216">
        <v>3</v>
      </c>
      <c r="B192" s="71" t="s">
        <v>239</v>
      </c>
      <c r="C192" s="62">
        <v>2015</v>
      </c>
      <c r="D192" s="164" t="s">
        <v>210</v>
      </c>
      <c r="E192" s="76">
        <v>1228.77</v>
      </c>
    </row>
    <row r="193" spans="1:5" ht="16.5" customHeight="1">
      <c r="A193" s="128">
        <v>4</v>
      </c>
      <c r="B193" s="71" t="s">
        <v>413</v>
      </c>
      <c r="C193" s="62">
        <v>2017</v>
      </c>
      <c r="D193" s="164" t="s">
        <v>210</v>
      </c>
      <c r="E193" s="76">
        <v>6849</v>
      </c>
    </row>
    <row r="194" spans="1:5" ht="16.5" customHeight="1">
      <c r="A194" s="216">
        <v>5</v>
      </c>
      <c r="B194" s="71" t="s">
        <v>414</v>
      </c>
      <c r="C194" s="62">
        <v>2017</v>
      </c>
      <c r="D194" s="164" t="s">
        <v>210</v>
      </c>
      <c r="E194" s="76">
        <v>100</v>
      </c>
    </row>
    <row r="195" spans="1:5" ht="16.5" customHeight="1" thickBot="1">
      <c r="A195" s="61"/>
      <c r="B195" s="386" t="s">
        <v>65</v>
      </c>
      <c r="C195" s="61"/>
      <c r="D195" s="61"/>
      <c r="E195" s="214">
        <f>SUM(E190:E194)</f>
        <v>12242.07</v>
      </c>
    </row>
    <row r="196" spans="1:5" ht="14.25">
      <c r="A196" s="483" t="s">
        <v>244</v>
      </c>
      <c r="B196" s="483"/>
      <c r="C196" s="483"/>
      <c r="D196" s="483"/>
      <c r="E196" s="483"/>
    </row>
    <row r="197" spans="1:5" ht="30" customHeight="1">
      <c r="A197" s="128">
        <v>1</v>
      </c>
      <c r="B197" s="218" t="s">
        <v>353</v>
      </c>
      <c r="C197" s="219">
        <v>2014</v>
      </c>
      <c r="D197" s="63" t="s">
        <v>210</v>
      </c>
      <c r="E197" s="76">
        <v>18855.9</v>
      </c>
    </row>
    <row r="198" spans="1:5" ht="24" customHeight="1">
      <c r="A198" s="128">
        <v>2</v>
      </c>
      <c r="B198" s="218" t="s">
        <v>354</v>
      </c>
      <c r="C198" s="219">
        <v>2014</v>
      </c>
      <c r="D198" s="63" t="s">
        <v>210</v>
      </c>
      <c r="E198" s="76">
        <v>350</v>
      </c>
    </row>
    <row r="199" spans="1:5" ht="24" customHeight="1">
      <c r="A199" s="128">
        <v>3</v>
      </c>
      <c r="B199" s="218" t="s">
        <v>355</v>
      </c>
      <c r="C199" s="219">
        <v>2015</v>
      </c>
      <c r="D199" s="63" t="s">
        <v>210</v>
      </c>
      <c r="E199" s="232">
        <v>740</v>
      </c>
    </row>
    <row r="200" spans="1:5" ht="24" customHeight="1">
      <c r="A200" s="128">
        <v>4</v>
      </c>
      <c r="B200" s="218" t="s">
        <v>356</v>
      </c>
      <c r="C200" s="62">
        <v>2015</v>
      </c>
      <c r="D200" s="63" t="s">
        <v>210</v>
      </c>
      <c r="E200" s="76">
        <v>261</v>
      </c>
    </row>
    <row r="201" spans="1:5" ht="24" customHeight="1">
      <c r="A201" s="128">
        <v>5</v>
      </c>
      <c r="B201" s="71" t="s">
        <v>357</v>
      </c>
      <c r="C201" s="62">
        <v>2015</v>
      </c>
      <c r="D201" s="63" t="s">
        <v>210</v>
      </c>
      <c r="E201" s="76">
        <v>200</v>
      </c>
    </row>
    <row r="202" spans="1:5" ht="24" customHeight="1">
      <c r="A202" s="128">
        <v>6</v>
      </c>
      <c r="B202" s="71" t="s">
        <v>358</v>
      </c>
      <c r="C202" s="62">
        <v>2015</v>
      </c>
      <c r="D202" s="63" t="s">
        <v>210</v>
      </c>
      <c r="E202" s="76">
        <v>279</v>
      </c>
    </row>
    <row r="203" spans="1:5" ht="24" customHeight="1">
      <c r="A203" s="128">
        <v>7</v>
      </c>
      <c r="B203" s="71" t="s">
        <v>359</v>
      </c>
      <c r="C203" s="62">
        <v>2015</v>
      </c>
      <c r="D203" s="63" t="s">
        <v>210</v>
      </c>
      <c r="E203" s="76">
        <v>999.99</v>
      </c>
    </row>
    <row r="204" spans="1:5" ht="24" customHeight="1">
      <c r="A204" s="128">
        <v>8</v>
      </c>
      <c r="B204" s="72" t="s">
        <v>360</v>
      </c>
      <c r="C204" s="69">
        <v>2016</v>
      </c>
      <c r="D204" s="222" t="s">
        <v>210</v>
      </c>
      <c r="E204" s="78">
        <v>457.56</v>
      </c>
    </row>
    <row r="205" spans="1:5" ht="24" customHeight="1">
      <c r="A205" s="128">
        <v>9</v>
      </c>
      <c r="B205" s="201" t="s">
        <v>361</v>
      </c>
      <c r="C205" s="69">
        <v>2016</v>
      </c>
      <c r="D205" s="63" t="s">
        <v>210</v>
      </c>
      <c r="E205" s="341">
        <v>1400</v>
      </c>
    </row>
    <row r="206" spans="1:5" ht="24" customHeight="1">
      <c r="A206" s="128">
        <v>10</v>
      </c>
      <c r="B206" s="201" t="s">
        <v>362</v>
      </c>
      <c r="C206" s="69">
        <v>2016</v>
      </c>
      <c r="D206" s="159" t="s">
        <v>210</v>
      </c>
      <c r="E206" s="341">
        <v>110.7</v>
      </c>
    </row>
    <row r="207" spans="1:5" ht="24" customHeight="1">
      <c r="A207" s="128">
        <v>11</v>
      </c>
      <c r="B207" s="201" t="s">
        <v>380</v>
      </c>
      <c r="C207" s="69">
        <v>2017</v>
      </c>
      <c r="D207" s="159" t="s">
        <v>210</v>
      </c>
      <c r="E207" s="341">
        <v>195</v>
      </c>
    </row>
    <row r="208" spans="1:5" ht="24" customHeight="1">
      <c r="A208" s="128">
        <v>12</v>
      </c>
      <c r="B208" s="201" t="s">
        <v>381</v>
      </c>
      <c r="C208" s="69">
        <v>2017</v>
      </c>
      <c r="D208" s="159" t="s">
        <v>210</v>
      </c>
      <c r="E208" s="341">
        <v>300</v>
      </c>
    </row>
    <row r="209" spans="1:5" ht="24" customHeight="1">
      <c r="A209" s="128">
        <v>13</v>
      </c>
      <c r="B209" s="201" t="s">
        <v>382</v>
      </c>
      <c r="C209" s="69">
        <v>2017</v>
      </c>
      <c r="D209" s="159" t="s">
        <v>210</v>
      </c>
      <c r="E209" s="341">
        <v>1689</v>
      </c>
    </row>
    <row r="210" spans="1:5" ht="24" customHeight="1">
      <c r="A210" s="128">
        <v>14</v>
      </c>
      <c r="B210" s="201" t="s">
        <v>383</v>
      </c>
      <c r="C210" s="69">
        <v>2017</v>
      </c>
      <c r="D210" s="159" t="s">
        <v>210</v>
      </c>
      <c r="E210" s="341">
        <v>380</v>
      </c>
    </row>
    <row r="211" spans="1:5" ht="24" customHeight="1">
      <c r="A211" s="128">
        <v>15</v>
      </c>
      <c r="B211" s="201" t="s">
        <v>447</v>
      </c>
      <c r="C211" s="69">
        <v>2017</v>
      </c>
      <c r="D211" s="159" t="s">
        <v>210</v>
      </c>
      <c r="E211" s="341">
        <v>4998</v>
      </c>
    </row>
    <row r="212" spans="1:5" ht="24" customHeight="1">
      <c r="A212" s="128">
        <v>16</v>
      </c>
      <c r="B212" s="201" t="s">
        <v>448</v>
      </c>
      <c r="C212" s="69">
        <v>2017</v>
      </c>
      <c r="D212" s="159" t="s">
        <v>210</v>
      </c>
      <c r="E212" s="341">
        <v>959.4</v>
      </c>
    </row>
    <row r="213" spans="1:5" ht="24" customHeight="1">
      <c r="A213" s="128">
        <v>17</v>
      </c>
      <c r="B213" s="201" t="s">
        <v>449</v>
      </c>
      <c r="C213" s="69">
        <v>2017</v>
      </c>
      <c r="D213" s="159" t="s">
        <v>210</v>
      </c>
      <c r="E213" s="341">
        <v>509</v>
      </c>
    </row>
    <row r="214" spans="1:5" ht="24" customHeight="1">
      <c r="A214" s="128">
        <v>18</v>
      </c>
      <c r="B214" s="201" t="s">
        <v>450</v>
      </c>
      <c r="C214" s="69">
        <v>2017</v>
      </c>
      <c r="D214" s="159" t="s">
        <v>210</v>
      </c>
      <c r="E214" s="341">
        <v>2130</v>
      </c>
    </row>
    <row r="215" spans="1:5" ht="24" customHeight="1">
      <c r="A215" s="128">
        <v>19</v>
      </c>
      <c r="B215" s="201" t="s">
        <v>451</v>
      </c>
      <c r="C215" s="69">
        <v>2018</v>
      </c>
      <c r="D215" s="159" t="s">
        <v>210</v>
      </c>
      <c r="E215" s="341">
        <v>355</v>
      </c>
    </row>
    <row r="216" spans="1:5" ht="24" customHeight="1">
      <c r="A216" s="128">
        <v>20</v>
      </c>
      <c r="B216" s="201" t="s">
        <v>452</v>
      </c>
      <c r="C216" s="69">
        <v>2018</v>
      </c>
      <c r="D216" s="159" t="s">
        <v>210</v>
      </c>
      <c r="E216" s="341">
        <v>2620</v>
      </c>
    </row>
    <row r="217" spans="1:5" ht="24" customHeight="1">
      <c r="A217" s="128">
        <v>21</v>
      </c>
      <c r="B217" s="201" t="s">
        <v>453</v>
      </c>
      <c r="C217" s="69">
        <v>2018</v>
      </c>
      <c r="D217" s="159" t="s">
        <v>210</v>
      </c>
      <c r="E217" s="341">
        <v>968</v>
      </c>
    </row>
    <row r="218" spans="1:5" ht="24" customHeight="1">
      <c r="A218" s="128">
        <v>22</v>
      </c>
      <c r="B218" s="201" t="s">
        <v>454</v>
      </c>
      <c r="C218" s="69">
        <v>2018</v>
      </c>
      <c r="D218" s="159" t="s">
        <v>210</v>
      </c>
      <c r="E218" s="341">
        <v>699</v>
      </c>
    </row>
    <row r="219" spans="1:5" ht="24" customHeight="1">
      <c r="A219" s="128">
        <v>23</v>
      </c>
      <c r="B219" s="201" t="s">
        <v>455</v>
      </c>
      <c r="C219" s="69">
        <v>2018</v>
      </c>
      <c r="D219" s="159" t="s">
        <v>210</v>
      </c>
      <c r="E219" s="341">
        <v>325</v>
      </c>
    </row>
    <row r="220" spans="1:5" ht="24" customHeight="1">
      <c r="A220" s="128">
        <v>24</v>
      </c>
      <c r="B220" s="201" t="s">
        <v>456</v>
      </c>
      <c r="C220" s="69">
        <v>2018</v>
      </c>
      <c r="D220" s="159" t="s">
        <v>210</v>
      </c>
      <c r="E220" s="341">
        <v>145</v>
      </c>
    </row>
    <row r="221" spans="1:5" ht="24" customHeight="1">
      <c r="A221" s="128">
        <v>25</v>
      </c>
      <c r="B221" s="201" t="s">
        <v>457</v>
      </c>
      <c r="C221" s="69">
        <v>2018</v>
      </c>
      <c r="D221" s="159" t="s">
        <v>210</v>
      </c>
      <c r="E221" s="341">
        <v>1499</v>
      </c>
    </row>
    <row r="222" spans="1:5" ht="24" customHeight="1">
      <c r="A222" s="128">
        <v>26</v>
      </c>
      <c r="B222" s="201" t="s">
        <v>458</v>
      </c>
      <c r="C222" s="69">
        <v>2018</v>
      </c>
      <c r="D222" s="159" t="s">
        <v>210</v>
      </c>
      <c r="E222" s="341">
        <v>2480.99</v>
      </c>
    </row>
    <row r="223" spans="1:5" ht="24" customHeight="1">
      <c r="A223" s="128">
        <v>27</v>
      </c>
      <c r="B223" s="201" t="s">
        <v>459</v>
      </c>
      <c r="C223" s="69">
        <v>2019</v>
      </c>
      <c r="D223" s="159" t="s">
        <v>210</v>
      </c>
      <c r="E223" s="341">
        <v>688.98</v>
      </c>
    </row>
    <row r="224" spans="1:5" ht="17.25" customHeight="1">
      <c r="A224" s="64"/>
      <c r="B224" s="65" t="s">
        <v>65</v>
      </c>
      <c r="C224" s="223"/>
      <c r="D224" s="223"/>
      <c r="E224" s="224">
        <f>SUM(E197:E223)</f>
        <v>44595.520000000004</v>
      </c>
    </row>
    <row r="225" spans="1:5" ht="15.75" customHeight="1">
      <c r="A225" s="225"/>
      <c r="B225" s="226"/>
      <c r="C225" s="227"/>
      <c r="D225" s="227"/>
      <c r="E225" s="228"/>
    </row>
    <row r="226" spans="1:5" ht="22.5" customHeight="1">
      <c r="A226" s="484" t="s">
        <v>224</v>
      </c>
      <c r="B226" s="484"/>
      <c r="C226" s="484"/>
      <c r="D226" s="484"/>
      <c r="E226" s="484"/>
    </row>
    <row r="227" spans="1:5" ht="74.25" customHeight="1" thickBot="1">
      <c r="A227" s="233" t="s">
        <v>6</v>
      </c>
      <c r="B227" s="233" t="s">
        <v>136</v>
      </c>
      <c r="C227" s="233" t="s">
        <v>66</v>
      </c>
      <c r="D227" s="59" t="s">
        <v>67</v>
      </c>
      <c r="E227" s="273" t="s">
        <v>70</v>
      </c>
    </row>
    <row r="228" spans="1:5" ht="14.25">
      <c r="A228" s="477" t="s">
        <v>110</v>
      </c>
      <c r="B228" s="477"/>
      <c r="C228" s="477"/>
      <c r="D228" s="477"/>
      <c r="E228" s="477"/>
    </row>
    <row r="229" spans="1:5" ht="14.25">
      <c r="A229" s="128">
        <v>1</v>
      </c>
      <c r="B229" s="127" t="s">
        <v>158</v>
      </c>
      <c r="C229" s="60">
        <v>2018</v>
      </c>
      <c r="D229" s="60" t="s">
        <v>210</v>
      </c>
      <c r="E229" s="167">
        <v>9860</v>
      </c>
    </row>
    <row r="230" spans="1:5" ht="24.75" customHeight="1" thickBot="1">
      <c r="A230" s="61"/>
      <c r="B230" s="386" t="s">
        <v>65</v>
      </c>
      <c r="C230" s="61"/>
      <c r="D230" s="61"/>
      <c r="E230" s="41">
        <f>SUM(E229:E229)</f>
        <v>9860</v>
      </c>
    </row>
    <row r="231" spans="1:5" ht="26.25" customHeight="1">
      <c r="A231" s="483" t="s">
        <v>363</v>
      </c>
      <c r="B231" s="483"/>
      <c r="C231" s="483"/>
      <c r="D231" s="483"/>
      <c r="E231" s="483"/>
    </row>
    <row r="232" spans="1:5" ht="28.5" customHeight="1">
      <c r="A232" s="128">
        <v>1</v>
      </c>
      <c r="B232" s="127" t="s">
        <v>364</v>
      </c>
      <c r="C232" s="60">
        <v>2015</v>
      </c>
      <c r="D232" s="60" t="s">
        <v>210</v>
      </c>
      <c r="E232" s="167">
        <v>3000</v>
      </c>
    </row>
    <row r="233" spans="1:5" ht="28.5" customHeight="1">
      <c r="A233" s="128">
        <v>2</v>
      </c>
      <c r="B233" s="127" t="s">
        <v>460</v>
      </c>
      <c r="C233" s="60" t="s">
        <v>461</v>
      </c>
      <c r="D233" s="60" t="s">
        <v>210</v>
      </c>
      <c r="E233" s="352">
        <v>9863.29</v>
      </c>
    </row>
    <row r="234" spans="1:5" ht="15" thickBot="1">
      <c r="A234" s="61"/>
      <c r="B234" s="386" t="s">
        <v>65</v>
      </c>
      <c r="C234" s="61"/>
      <c r="D234" s="61"/>
      <c r="E234" s="41">
        <f>SUM(E232:E233)</f>
        <v>12863.29</v>
      </c>
    </row>
    <row r="235" spans="1:5" ht="14.25">
      <c r="A235" s="477" t="s">
        <v>401</v>
      </c>
      <c r="B235" s="477"/>
      <c r="C235" s="477"/>
      <c r="D235" s="477"/>
      <c r="E235" s="477"/>
    </row>
    <row r="236" spans="1:5" ht="19.5" customHeight="1">
      <c r="A236" s="128">
        <v>1</v>
      </c>
      <c r="B236" s="127" t="s">
        <v>236</v>
      </c>
      <c r="C236" s="160">
        <v>2014</v>
      </c>
      <c r="D236" s="160" t="s">
        <v>210</v>
      </c>
      <c r="E236" s="343">
        <v>2400</v>
      </c>
    </row>
    <row r="237" spans="1:5" ht="19.5" customHeight="1">
      <c r="A237" s="128">
        <v>2</v>
      </c>
      <c r="B237" s="127" t="s">
        <v>365</v>
      </c>
      <c r="C237" s="60">
        <v>2016</v>
      </c>
      <c r="D237" s="60" t="s">
        <v>210</v>
      </c>
      <c r="E237" s="417">
        <v>858.54</v>
      </c>
    </row>
    <row r="238" spans="1:5" ht="19.5" customHeight="1">
      <c r="A238" s="128">
        <v>3</v>
      </c>
      <c r="B238" s="127" t="s">
        <v>440</v>
      </c>
      <c r="C238" s="60">
        <v>2019</v>
      </c>
      <c r="D238" s="60" t="s">
        <v>210</v>
      </c>
      <c r="E238" s="417">
        <v>857.56</v>
      </c>
    </row>
    <row r="239" spans="1:5" ht="19.5" customHeight="1">
      <c r="A239" s="128">
        <v>4</v>
      </c>
      <c r="B239" s="127" t="s">
        <v>441</v>
      </c>
      <c r="C239" s="60">
        <v>2019</v>
      </c>
      <c r="D239" s="60" t="s">
        <v>210</v>
      </c>
      <c r="E239" s="417">
        <v>909.22</v>
      </c>
    </row>
    <row r="240" spans="1:5" ht="19.5" customHeight="1">
      <c r="A240" s="128">
        <v>5</v>
      </c>
      <c r="B240" s="127" t="s">
        <v>442</v>
      </c>
      <c r="C240" s="60">
        <v>2019</v>
      </c>
      <c r="D240" s="60" t="s">
        <v>210</v>
      </c>
      <c r="E240" s="417">
        <v>190.65</v>
      </c>
    </row>
    <row r="241" spans="1:5" ht="19.5" customHeight="1">
      <c r="A241" s="128">
        <v>6</v>
      </c>
      <c r="B241" s="127" t="s">
        <v>443</v>
      </c>
      <c r="C241" s="60">
        <v>2019</v>
      </c>
      <c r="D241" s="60" t="s">
        <v>210</v>
      </c>
      <c r="E241" s="417">
        <v>547.35</v>
      </c>
    </row>
    <row r="242" spans="1:5" ht="15" thickBot="1">
      <c r="A242" s="61"/>
      <c r="B242" s="386" t="s">
        <v>65</v>
      </c>
      <c r="C242" s="61"/>
      <c r="D242" s="61"/>
      <c r="E242" s="41">
        <f>SUM(E236:E241)</f>
        <v>5763.320000000001</v>
      </c>
    </row>
    <row r="243" spans="1:5" ht="14.25">
      <c r="A243" s="477" t="s">
        <v>134</v>
      </c>
      <c r="B243" s="477"/>
      <c r="C243" s="477"/>
      <c r="D243" s="477"/>
      <c r="E243" s="477"/>
    </row>
    <row r="244" spans="1:5" ht="26.25" customHeight="1">
      <c r="A244" s="128">
        <v>1</v>
      </c>
      <c r="B244" s="127" t="s">
        <v>366</v>
      </c>
      <c r="C244" s="127">
        <v>2017</v>
      </c>
      <c r="D244" s="60" t="s">
        <v>273</v>
      </c>
      <c r="E244" s="167">
        <v>6558.86</v>
      </c>
    </row>
    <row r="245" spans="1:5" ht="15" thickBot="1">
      <c r="A245" s="61"/>
      <c r="B245" s="386" t="s">
        <v>65</v>
      </c>
      <c r="C245" s="61"/>
      <c r="D245" s="61"/>
      <c r="E245" s="41">
        <f>SUM(E244:E244)</f>
        <v>6558.86</v>
      </c>
    </row>
    <row r="246" spans="1:5" ht="14.25">
      <c r="A246" s="477" t="s">
        <v>378</v>
      </c>
      <c r="B246" s="477"/>
      <c r="C246" s="477"/>
      <c r="D246" s="477"/>
      <c r="E246" s="477"/>
    </row>
    <row r="247" spans="1:5" ht="16.5" customHeight="1">
      <c r="A247" s="128">
        <v>1</v>
      </c>
      <c r="B247" s="127" t="s">
        <v>503</v>
      </c>
      <c r="C247" s="60" t="s">
        <v>504</v>
      </c>
      <c r="D247" s="60" t="s">
        <v>273</v>
      </c>
      <c r="E247" s="377">
        <v>10000</v>
      </c>
    </row>
    <row r="248" spans="1:5" ht="16.5" customHeight="1">
      <c r="A248" s="128">
        <v>2</v>
      </c>
      <c r="B248" s="127" t="s">
        <v>505</v>
      </c>
      <c r="C248" s="60">
        <v>2017</v>
      </c>
      <c r="D248" s="60" t="s">
        <v>210</v>
      </c>
      <c r="E248" s="377">
        <v>792</v>
      </c>
    </row>
    <row r="249" spans="1:5" ht="14.25">
      <c r="A249" s="61"/>
      <c r="B249" s="386" t="s">
        <v>65</v>
      </c>
      <c r="C249" s="61"/>
      <c r="D249" s="61"/>
      <c r="E249" s="41">
        <f>SUM(E247:E248)</f>
        <v>10792</v>
      </c>
    </row>
    <row r="251" spans="2:5" ht="22.5" customHeight="1">
      <c r="B251" s="478" t="s">
        <v>292</v>
      </c>
      <c r="C251" s="479"/>
      <c r="D251" s="480"/>
      <c r="E251" s="234">
        <f>SUM(E146,E111,E98,E94,E90,E61,E56,E32)</f>
        <v>356198.16</v>
      </c>
    </row>
    <row r="252" spans="2:5" ht="22.5" customHeight="1">
      <c r="B252" s="478" t="s">
        <v>293</v>
      </c>
      <c r="C252" s="479"/>
      <c r="D252" s="480"/>
      <c r="E252" s="234">
        <f>SUM(E188,E224,E195,E180,E169,E164,E160)</f>
        <v>104576.24</v>
      </c>
    </row>
    <row r="253" spans="2:5" ht="22.5" customHeight="1">
      <c r="B253" s="478" t="s">
        <v>294</v>
      </c>
      <c r="C253" s="479"/>
      <c r="D253" s="480"/>
      <c r="E253" s="234">
        <f>SUM(E230,E242,E234,E245,E249)</f>
        <v>45837.47</v>
      </c>
    </row>
    <row r="256" spans="2:4" ht="14.25">
      <c r="B256" s="422" t="s">
        <v>417</v>
      </c>
      <c r="C256" s="104"/>
      <c r="D256" s="422" t="s">
        <v>418</v>
      </c>
    </row>
    <row r="257" spans="2:4" ht="14.25">
      <c r="B257" s="422" t="s">
        <v>419</v>
      </c>
      <c r="C257" s="104"/>
      <c r="D257" s="422" t="s">
        <v>420</v>
      </c>
    </row>
  </sheetData>
  <sheetProtection selectLockedCells="1" selectUnlockedCells="1"/>
  <mergeCells count="27">
    <mergeCell ref="A1:E1"/>
    <mergeCell ref="A2:E2"/>
    <mergeCell ref="A4:E4"/>
    <mergeCell ref="A112:E112"/>
    <mergeCell ref="A170:E170"/>
    <mergeCell ref="A148:E148"/>
    <mergeCell ref="A150:E150"/>
    <mergeCell ref="A161:E161"/>
    <mergeCell ref="A165:E165"/>
    <mergeCell ref="A33:E33"/>
    <mergeCell ref="A57:E57"/>
    <mergeCell ref="A62:E62"/>
    <mergeCell ref="A91:E91"/>
    <mergeCell ref="A95:E95"/>
    <mergeCell ref="A99:E99"/>
    <mergeCell ref="A235:E235"/>
    <mergeCell ref="A181:E181"/>
    <mergeCell ref="A243:E243"/>
    <mergeCell ref="B251:D251"/>
    <mergeCell ref="B252:D252"/>
    <mergeCell ref="B253:D253"/>
    <mergeCell ref="A189:E189"/>
    <mergeCell ref="A196:E196"/>
    <mergeCell ref="A226:E226"/>
    <mergeCell ref="A228:E228"/>
    <mergeCell ref="A231:E231"/>
    <mergeCell ref="A246:E246"/>
  </mergeCells>
  <printOptions/>
  <pageMargins left="0.275" right="0.175" top="0.48" bottom="0.33" header="0.5118055555555555" footer="0.5118055555555555"/>
  <pageSetup horizontalDpi="600" verticalDpi="600" orientation="portrait" paperSize="9" scale="9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0" zoomScaleSheetLayoutView="80" zoomScalePageLayoutView="80" workbookViewId="0" topLeftCell="A1">
      <selection activeCell="I18" sqref="I18"/>
    </sheetView>
  </sheetViews>
  <sheetFormatPr defaultColWidth="9" defaultRowHeight="14.25"/>
  <cols>
    <col min="1" max="1" width="3.3984375" style="18" customWidth="1"/>
    <col min="2" max="2" width="13.5" style="18" customWidth="1"/>
    <col min="3" max="3" width="15.8984375" style="18" customWidth="1"/>
    <col min="4" max="4" width="17.69921875" style="18" customWidth="1"/>
    <col min="5" max="5" width="16.3984375" style="18" customWidth="1"/>
    <col min="6" max="6" width="11.69921875" style="18" customWidth="1"/>
    <col min="7" max="7" width="9.3984375" style="18" customWidth="1"/>
    <col min="8" max="8" width="10.19921875" style="18" customWidth="1"/>
    <col min="9" max="9" width="13.296875" style="31" customWidth="1"/>
    <col min="10" max="10" width="15.19921875" style="18" customWidth="1"/>
    <col min="11" max="11" width="18.8984375" style="18" customWidth="1"/>
    <col min="12" max="16384" width="9" style="2" customWidth="1"/>
  </cols>
  <sheetData>
    <row r="1" spans="1:11" ht="21.75" customHeight="1">
      <c r="A1" s="493" t="s">
        <v>426</v>
      </c>
      <c r="B1" s="493"/>
      <c r="C1" s="493"/>
      <c r="D1" s="493"/>
      <c r="E1" s="187"/>
      <c r="F1" s="187"/>
      <c r="G1" s="187"/>
      <c r="H1" s="187"/>
      <c r="I1" s="187"/>
      <c r="J1" s="17"/>
      <c r="K1" s="17"/>
    </row>
    <row r="2" spans="1:11" ht="24" customHeight="1">
      <c r="A2" s="494" t="s">
        <v>277</v>
      </c>
      <c r="B2" s="494"/>
      <c r="C2" s="494"/>
      <c r="D2" s="494"/>
      <c r="E2" s="494"/>
      <c r="F2" s="494"/>
      <c r="G2" s="494"/>
      <c r="H2" s="494"/>
      <c r="I2" s="494"/>
      <c r="J2" s="494"/>
      <c r="K2" s="494"/>
    </row>
    <row r="3" spans="1:11" ht="30" customHeight="1">
      <c r="A3" s="495" t="s">
        <v>0</v>
      </c>
      <c r="B3" s="496" t="s">
        <v>71</v>
      </c>
      <c r="C3" s="496" t="s">
        <v>72</v>
      </c>
      <c r="D3" s="497" t="s">
        <v>73</v>
      </c>
      <c r="E3" s="498" t="s">
        <v>74</v>
      </c>
      <c r="F3" s="498" t="s">
        <v>75</v>
      </c>
      <c r="G3" s="498" t="s">
        <v>66</v>
      </c>
      <c r="H3" s="498" t="s">
        <v>76</v>
      </c>
      <c r="I3" s="119" t="s">
        <v>82</v>
      </c>
      <c r="J3" s="498" t="s">
        <v>77</v>
      </c>
      <c r="K3" s="498" t="s">
        <v>78</v>
      </c>
    </row>
    <row r="4" spans="1:11" ht="41.25" customHeight="1">
      <c r="A4" s="495"/>
      <c r="B4" s="496"/>
      <c r="C4" s="496"/>
      <c r="D4" s="497"/>
      <c r="E4" s="498"/>
      <c r="F4" s="498"/>
      <c r="G4" s="498"/>
      <c r="H4" s="498"/>
      <c r="I4" s="8" t="s">
        <v>137</v>
      </c>
      <c r="J4" s="498"/>
      <c r="K4" s="498"/>
    </row>
    <row r="5" spans="1:11" ht="17.25" customHeight="1">
      <c r="A5" s="490" t="s">
        <v>69</v>
      </c>
      <c r="B5" s="491"/>
      <c r="C5" s="491"/>
      <c r="D5" s="491"/>
      <c r="E5" s="491"/>
      <c r="F5" s="491"/>
      <c r="G5" s="491"/>
      <c r="H5" s="491"/>
      <c r="I5" s="491"/>
      <c r="J5" s="491"/>
      <c r="K5" s="492"/>
    </row>
    <row r="6" spans="1:11" ht="35.25" customHeight="1">
      <c r="A6" s="9">
        <v>1</v>
      </c>
      <c r="B6" s="20" t="s">
        <v>69</v>
      </c>
      <c r="C6" s="20" t="s">
        <v>69</v>
      </c>
      <c r="D6" s="9" t="s">
        <v>79</v>
      </c>
      <c r="E6" s="132" t="s">
        <v>173</v>
      </c>
      <c r="F6" s="81" t="s">
        <v>174</v>
      </c>
      <c r="G6" s="133">
        <v>2010</v>
      </c>
      <c r="H6" s="134" t="s">
        <v>175</v>
      </c>
      <c r="I6" s="81">
        <v>33000</v>
      </c>
      <c r="J6" s="96" t="s">
        <v>15</v>
      </c>
      <c r="K6" s="81" t="s">
        <v>178</v>
      </c>
    </row>
    <row r="7" spans="1:11" ht="34.5" customHeight="1">
      <c r="A7" s="10">
        <v>2</v>
      </c>
      <c r="B7" s="20" t="s">
        <v>69</v>
      </c>
      <c r="C7" s="20" t="s">
        <v>69</v>
      </c>
      <c r="D7" s="153" t="s">
        <v>80</v>
      </c>
      <c r="E7" s="154">
        <v>6189</v>
      </c>
      <c r="F7" s="155" t="s">
        <v>176</v>
      </c>
      <c r="G7" s="135">
        <v>1998</v>
      </c>
      <c r="H7" s="136" t="s">
        <v>177</v>
      </c>
      <c r="I7" s="82">
        <v>48000</v>
      </c>
      <c r="J7" s="97" t="s">
        <v>15</v>
      </c>
      <c r="K7" s="82" t="s">
        <v>179</v>
      </c>
    </row>
    <row r="8" spans="1:11" s="100" customFormat="1" ht="63" customHeight="1">
      <c r="A8" s="99">
        <v>3</v>
      </c>
      <c r="B8" s="11" t="s">
        <v>69</v>
      </c>
      <c r="C8" s="11" t="s">
        <v>69</v>
      </c>
      <c r="D8" s="16" t="s">
        <v>183</v>
      </c>
      <c r="E8" s="137" t="s">
        <v>184</v>
      </c>
      <c r="F8" s="137" t="s">
        <v>185</v>
      </c>
      <c r="G8" s="82" t="s">
        <v>186</v>
      </c>
      <c r="H8" s="82" t="s">
        <v>187</v>
      </c>
      <c r="I8" s="82">
        <v>13500</v>
      </c>
      <c r="J8" s="82" t="s">
        <v>14</v>
      </c>
      <c r="K8" s="82" t="s">
        <v>188</v>
      </c>
    </row>
    <row r="9" spans="1:11" s="100" customFormat="1" ht="31.5" customHeight="1">
      <c r="A9" s="101">
        <v>4</v>
      </c>
      <c r="B9" s="11" t="s">
        <v>69</v>
      </c>
      <c r="C9" s="11" t="s">
        <v>69</v>
      </c>
      <c r="D9" s="153" t="s">
        <v>81</v>
      </c>
      <c r="E9" s="138"/>
      <c r="F9" s="139"/>
      <c r="G9" s="185">
        <v>2013</v>
      </c>
      <c r="H9" s="140"/>
      <c r="I9" s="141">
        <v>5000</v>
      </c>
      <c r="J9" s="140"/>
      <c r="K9" s="140" t="s">
        <v>220</v>
      </c>
    </row>
    <row r="10" spans="1:11" ht="18.75" customHeight="1">
      <c r="A10" s="490" t="s">
        <v>110</v>
      </c>
      <c r="B10" s="491"/>
      <c r="C10" s="491"/>
      <c r="D10" s="491"/>
      <c r="E10" s="491"/>
      <c r="F10" s="491"/>
      <c r="G10" s="491"/>
      <c r="H10" s="491"/>
      <c r="I10" s="491"/>
      <c r="J10" s="491"/>
      <c r="K10" s="492"/>
    </row>
    <row r="11" spans="1:11" ht="43.5" customHeight="1">
      <c r="A11" s="99">
        <v>1</v>
      </c>
      <c r="B11" s="11" t="s">
        <v>110</v>
      </c>
      <c r="C11" s="11" t="s">
        <v>110</v>
      </c>
      <c r="D11" s="11" t="s">
        <v>114</v>
      </c>
      <c r="E11" s="88">
        <v>290411033</v>
      </c>
      <c r="F11" s="89"/>
      <c r="G11" s="90">
        <v>2011</v>
      </c>
      <c r="H11" s="89" t="s">
        <v>160</v>
      </c>
      <c r="I11" s="12">
        <v>16900</v>
      </c>
      <c r="J11" s="96" t="s">
        <v>15</v>
      </c>
      <c r="K11" s="89" t="s">
        <v>162</v>
      </c>
    </row>
    <row r="12" spans="1:11" ht="46.5" customHeight="1">
      <c r="A12" s="101">
        <v>2</v>
      </c>
      <c r="B12" s="13" t="s">
        <v>110</v>
      </c>
      <c r="C12" s="13" t="s">
        <v>110</v>
      </c>
      <c r="D12" s="16" t="s">
        <v>115</v>
      </c>
      <c r="E12" s="88">
        <v>990716</v>
      </c>
      <c r="F12" s="91"/>
      <c r="G12" s="90">
        <v>1999</v>
      </c>
      <c r="H12" s="92" t="s">
        <v>161</v>
      </c>
      <c r="I12" s="83">
        <v>12000</v>
      </c>
      <c r="J12" s="97" t="s">
        <v>15</v>
      </c>
      <c r="K12" s="92" t="s">
        <v>162</v>
      </c>
    </row>
    <row r="13" spans="1:11" ht="18.75" customHeight="1">
      <c r="A13" s="490" t="s">
        <v>116</v>
      </c>
      <c r="B13" s="491"/>
      <c r="C13" s="491"/>
      <c r="D13" s="491"/>
      <c r="E13" s="491"/>
      <c r="F13" s="491"/>
      <c r="G13" s="491"/>
      <c r="H13" s="491"/>
      <c r="I13" s="491"/>
      <c r="J13" s="491"/>
      <c r="K13" s="492"/>
    </row>
    <row r="14" spans="1:11" s="100" customFormat="1" ht="42.75">
      <c r="A14" s="99">
        <v>1</v>
      </c>
      <c r="B14" s="105" t="s">
        <v>116</v>
      </c>
      <c r="C14" s="105" t="s">
        <v>116</v>
      </c>
      <c r="D14" s="105" t="s">
        <v>122</v>
      </c>
      <c r="E14" s="106"/>
      <c r="F14" s="89"/>
      <c r="G14" s="107"/>
      <c r="H14" s="108"/>
      <c r="I14" s="89">
        <v>25000</v>
      </c>
      <c r="J14" s="96" t="s">
        <v>15</v>
      </c>
      <c r="K14" s="108" t="s">
        <v>182</v>
      </c>
    </row>
    <row r="15" spans="1:11" s="100" customFormat="1" ht="42.75">
      <c r="A15" s="101">
        <v>2</v>
      </c>
      <c r="B15" s="109" t="s">
        <v>116</v>
      </c>
      <c r="C15" s="109" t="s">
        <v>116</v>
      </c>
      <c r="D15" s="102" t="s">
        <v>123</v>
      </c>
      <c r="E15" s="91"/>
      <c r="F15" s="91"/>
      <c r="G15" s="110"/>
      <c r="H15" s="110"/>
      <c r="I15" s="92">
        <v>5500</v>
      </c>
      <c r="J15" s="97" t="s">
        <v>15</v>
      </c>
      <c r="K15" s="110" t="s">
        <v>182</v>
      </c>
    </row>
    <row r="16" spans="1:11" ht="21.75" customHeight="1">
      <c r="A16" s="19"/>
      <c r="B16" s="19"/>
      <c r="C16" s="19"/>
      <c r="D16" s="14" t="s">
        <v>65</v>
      </c>
      <c r="E16" s="15"/>
      <c r="F16" s="15"/>
      <c r="G16" s="15"/>
      <c r="H16" s="15"/>
      <c r="I16" s="84">
        <f>SUM(I14:I15,I11:I12,I6:I9)</f>
        <v>158900</v>
      </c>
      <c r="J16" s="15"/>
      <c r="K16" s="15"/>
    </row>
    <row r="19" spans="3:9" ht="15">
      <c r="C19" s="315" t="s">
        <v>417</v>
      </c>
      <c r="D19"/>
      <c r="F19" s="54"/>
      <c r="I19" s="315" t="s">
        <v>418</v>
      </c>
    </row>
    <row r="20" spans="3:9" ht="15">
      <c r="C20" s="423" t="s">
        <v>419</v>
      </c>
      <c r="D20"/>
      <c r="F20" s="54"/>
      <c r="I20" s="316" t="s">
        <v>420</v>
      </c>
    </row>
  </sheetData>
  <sheetProtection selectLockedCells="1" selectUnlockedCells="1"/>
  <mergeCells count="15">
    <mergeCell ref="G3:G4"/>
    <mergeCell ref="H3:H4"/>
    <mergeCell ref="J3:J4"/>
    <mergeCell ref="K3:K4"/>
    <mergeCell ref="A5:K5"/>
    <mergeCell ref="A10:K10"/>
    <mergeCell ref="A1:D1"/>
    <mergeCell ref="A13:K13"/>
    <mergeCell ref="A2:K2"/>
    <mergeCell ref="A3:A4"/>
    <mergeCell ref="B3:B4"/>
    <mergeCell ref="C3:C4"/>
    <mergeCell ref="D3:D4"/>
    <mergeCell ref="E3:E4"/>
    <mergeCell ref="F3:F4"/>
  </mergeCells>
  <printOptions/>
  <pageMargins left="0.25" right="0.25" top="0.345" bottom="0.15333333333333332" header="0.5118055555555555" footer="0.5118055555555555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Y24"/>
  <sheetViews>
    <sheetView tabSelected="1" view="pageBreakPreview" zoomScale="80" zoomScaleSheetLayoutView="80" zoomScalePageLayoutView="70" workbookViewId="0" topLeftCell="A1">
      <selection activeCell="M18" sqref="M18"/>
    </sheetView>
  </sheetViews>
  <sheetFormatPr defaultColWidth="8.796875" defaultRowHeight="14.25"/>
  <cols>
    <col min="1" max="1" width="4.19921875" style="0" customWidth="1"/>
    <col min="2" max="2" width="11.19921875" style="0" customWidth="1"/>
    <col min="3" max="3" width="11.296875" style="0" customWidth="1"/>
    <col min="4" max="4" width="12.19921875" style="0" customWidth="1"/>
    <col min="5" max="5" width="19.59765625" style="0" customWidth="1"/>
    <col min="7" max="7" width="11" style="4" customWidth="1"/>
    <col min="8" max="8" width="26.19921875" style="0" customWidth="1"/>
    <col min="9" max="12" width="8.8984375" style="0" bestFit="1" customWidth="1"/>
    <col min="13" max="13" width="12.09765625" style="0" customWidth="1"/>
    <col min="14" max="16" width="8.8984375" style="0" bestFit="1" customWidth="1"/>
    <col min="18" max="18" width="10.19921875" style="0" customWidth="1"/>
    <col min="20" max="20" width="9.69921875" style="4" customWidth="1"/>
    <col min="21" max="21" width="10.59765625" style="427" customWidth="1"/>
    <col min="22" max="25" width="10.59765625" style="0" customWidth="1"/>
  </cols>
  <sheetData>
    <row r="1" spans="1:21" s="442" customFormat="1" ht="19.5" customHeight="1">
      <c r="A1" s="499" t="s">
        <v>647</v>
      </c>
      <c r="B1" s="499"/>
      <c r="C1" s="499"/>
      <c r="D1" s="499"/>
      <c r="E1" s="499"/>
      <c r="G1" s="444"/>
      <c r="T1" s="444"/>
      <c r="U1" s="443"/>
    </row>
    <row r="2" spans="1:25" s="424" customFormat="1" ht="15.75" customHeight="1">
      <c r="A2" s="501" t="s">
        <v>511</v>
      </c>
      <c r="B2" s="501"/>
      <c r="C2" s="501"/>
      <c r="D2" s="501"/>
      <c r="E2" s="501"/>
      <c r="F2" s="501"/>
      <c r="G2" s="501"/>
      <c r="H2" s="501"/>
      <c r="I2" s="501"/>
      <c r="J2" s="501"/>
      <c r="K2" s="501"/>
      <c r="L2" s="501"/>
      <c r="M2" s="501"/>
      <c r="N2" s="501"/>
      <c r="O2" s="501"/>
      <c r="P2" s="428"/>
      <c r="Q2" s="501"/>
      <c r="R2" s="501"/>
      <c r="S2" s="501"/>
      <c r="T2" s="501"/>
      <c r="U2" s="501"/>
      <c r="V2" s="501"/>
      <c r="W2" s="501"/>
      <c r="X2" s="501"/>
      <c r="Y2" s="501"/>
    </row>
    <row r="3" spans="1:25" s="425" customFormat="1" ht="14.25" customHeight="1">
      <c r="A3" s="459" t="s">
        <v>0</v>
      </c>
      <c r="B3" s="459" t="s">
        <v>512</v>
      </c>
      <c r="C3" s="459" t="s">
        <v>513</v>
      </c>
      <c r="D3" s="459" t="s">
        <v>514</v>
      </c>
      <c r="E3" s="459" t="s">
        <v>515</v>
      </c>
      <c r="F3" s="459" t="s">
        <v>516</v>
      </c>
      <c r="G3" s="459" t="s">
        <v>517</v>
      </c>
      <c r="H3" s="459" t="s">
        <v>518</v>
      </c>
      <c r="I3" s="459"/>
      <c r="J3" s="459" t="s">
        <v>519</v>
      </c>
      <c r="K3" s="459" t="s">
        <v>638</v>
      </c>
      <c r="L3" s="459" t="s">
        <v>66</v>
      </c>
      <c r="M3" s="459" t="s">
        <v>520</v>
      </c>
      <c r="N3" s="459" t="s">
        <v>521</v>
      </c>
      <c r="O3" s="459" t="s">
        <v>522</v>
      </c>
      <c r="P3" s="459" t="s">
        <v>523</v>
      </c>
      <c r="Q3" s="500" t="s">
        <v>524</v>
      </c>
      <c r="R3" s="459" t="s">
        <v>525</v>
      </c>
      <c r="S3" s="459" t="s">
        <v>639</v>
      </c>
      <c r="T3" s="502" t="s">
        <v>648</v>
      </c>
      <c r="U3" s="452" t="s">
        <v>526</v>
      </c>
      <c r="V3" s="459" t="s">
        <v>640</v>
      </c>
      <c r="W3" s="459"/>
      <c r="X3" s="459" t="s">
        <v>641</v>
      </c>
      <c r="Y3" s="459"/>
    </row>
    <row r="4" spans="1:25" s="425" customFormat="1" ht="49.5" customHeight="1">
      <c r="A4" s="459"/>
      <c r="B4" s="459"/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500"/>
      <c r="R4" s="459"/>
      <c r="S4" s="459"/>
      <c r="T4" s="503"/>
      <c r="U4" s="452"/>
      <c r="V4" s="459"/>
      <c r="W4" s="459"/>
      <c r="X4" s="459"/>
      <c r="Y4" s="459"/>
    </row>
    <row r="5" spans="1:25" s="425" customFormat="1" ht="58.5" customHeight="1">
      <c r="A5" s="459"/>
      <c r="B5" s="459"/>
      <c r="C5" s="459"/>
      <c r="D5" s="459"/>
      <c r="E5" s="459"/>
      <c r="F5" s="459"/>
      <c r="G5" s="459"/>
      <c r="H5" s="383" t="s">
        <v>527</v>
      </c>
      <c r="I5" s="383" t="s">
        <v>528</v>
      </c>
      <c r="J5" s="459"/>
      <c r="K5" s="459"/>
      <c r="L5" s="459"/>
      <c r="M5" s="459"/>
      <c r="N5" s="459"/>
      <c r="O5" s="459"/>
      <c r="P5" s="459"/>
      <c r="Q5" s="500"/>
      <c r="R5" s="459"/>
      <c r="S5" s="459"/>
      <c r="T5" s="504"/>
      <c r="U5" s="452"/>
      <c r="V5" s="383" t="s">
        <v>529</v>
      </c>
      <c r="W5" s="383" t="s">
        <v>530</v>
      </c>
      <c r="X5" s="383" t="s">
        <v>529</v>
      </c>
      <c r="Y5" s="383" t="s">
        <v>530</v>
      </c>
    </row>
    <row r="6" spans="1:25" s="426" customFormat="1" ht="66.75" customHeight="1">
      <c r="A6" s="111">
        <v>1</v>
      </c>
      <c r="B6" s="254" t="s">
        <v>69</v>
      </c>
      <c r="C6" s="112" t="s">
        <v>531</v>
      </c>
      <c r="D6" s="112" t="s">
        <v>532</v>
      </c>
      <c r="E6" s="112">
        <v>6216677</v>
      </c>
      <c r="F6" s="112" t="s">
        <v>533</v>
      </c>
      <c r="G6" s="112" t="s">
        <v>534</v>
      </c>
      <c r="H6" s="112" t="s">
        <v>535</v>
      </c>
      <c r="I6" s="112" t="s">
        <v>536</v>
      </c>
      <c r="J6" s="112">
        <v>6842</v>
      </c>
      <c r="K6" s="269" t="s">
        <v>537</v>
      </c>
      <c r="L6" s="112">
        <v>1986</v>
      </c>
      <c r="M6" s="112" t="s">
        <v>538</v>
      </c>
      <c r="N6" s="112">
        <v>8</v>
      </c>
      <c r="O6" s="112"/>
      <c r="P6" s="112">
        <v>2500</v>
      </c>
      <c r="Q6" s="112" t="s">
        <v>15</v>
      </c>
      <c r="R6" s="506"/>
      <c r="S6" s="506"/>
      <c r="T6" s="505"/>
      <c r="U6" s="429">
        <v>10000</v>
      </c>
      <c r="V6" s="430">
        <v>43831</v>
      </c>
      <c r="W6" s="430">
        <v>44561</v>
      </c>
      <c r="X6" s="441"/>
      <c r="Y6" s="441"/>
    </row>
    <row r="7" spans="1:25" s="426" customFormat="1" ht="138" customHeight="1">
      <c r="A7" s="111">
        <v>2</v>
      </c>
      <c r="B7" s="254" t="s">
        <v>69</v>
      </c>
      <c r="C7" s="112" t="s">
        <v>539</v>
      </c>
      <c r="D7" s="112" t="s">
        <v>540</v>
      </c>
      <c r="E7" s="112">
        <v>726620</v>
      </c>
      <c r="F7" s="112" t="s">
        <v>541</v>
      </c>
      <c r="G7" s="112" t="s">
        <v>534</v>
      </c>
      <c r="H7" s="112" t="s">
        <v>542</v>
      </c>
      <c r="I7" s="112" t="s">
        <v>543</v>
      </c>
      <c r="J7" s="112">
        <v>2120</v>
      </c>
      <c r="K7" s="269" t="s">
        <v>544</v>
      </c>
      <c r="L7" s="112">
        <v>1968</v>
      </c>
      <c r="M7" s="112" t="s">
        <v>545</v>
      </c>
      <c r="N7" s="112">
        <v>6</v>
      </c>
      <c r="O7" s="112"/>
      <c r="P7" s="112"/>
      <c r="Q7" s="112" t="s">
        <v>15</v>
      </c>
      <c r="R7" s="506"/>
      <c r="S7" s="506"/>
      <c r="T7" s="505"/>
      <c r="U7" s="429">
        <v>10000</v>
      </c>
      <c r="V7" s="430">
        <v>43831</v>
      </c>
      <c r="W7" s="430">
        <v>44561</v>
      </c>
      <c r="X7" s="441"/>
      <c r="Y7" s="441"/>
    </row>
    <row r="8" spans="1:25" s="426" customFormat="1" ht="36" customHeight="1">
      <c r="A8" s="111">
        <v>3</v>
      </c>
      <c r="B8" s="254" t="s">
        <v>69</v>
      </c>
      <c r="C8" s="112" t="s">
        <v>539</v>
      </c>
      <c r="D8" s="112" t="s">
        <v>540</v>
      </c>
      <c r="E8" s="112">
        <v>124706</v>
      </c>
      <c r="F8" s="112" t="s">
        <v>546</v>
      </c>
      <c r="G8" s="112" t="s">
        <v>534</v>
      </c>
      <c r="H8" s="112" t="s">
        <v>547</v>
      </c>
      <c r="I8" s="431">
        <v>567</v>
      </c>
      <c r="J8" s="112">
        <v>2120</v>
      </c>
      <c r="K8" s="269"/>
      <c r="L8" s="112">
        <v>1972</v>
      </c>
      <c r="M8" s="112" t="s">
        <v>548</v>
      </c>
      <c r="N8" s="112">
        <v>6</v>
      </c>
      <c r="O8" s="112">
        <v>900</v>
      </c>
      <c r="P8" s="112"/>
      <c r="Q8" s="112" t="s">
        <v>15</v>
      </c>
      <c r="R8" s="506"/>
      <c r="S8" s="506"/>
      <c r="T8" s="505"/>
      <c r="U8" s="429">
        <v>10000</v>
      </c>
      <c r="V8" s="430">
        <v>43831</v>
      </c>
      <c r="W8" s="430">
        <v>44561</v>
      </c>
      <c r="X8" s="441"/>
      <c r="Y8" s="441"/>
    </row>
    <row r="9" spans="1:25" s="426" customFormat="1" ht="115.5" customHeight="1">
      <c r="A9" s="111">
        <v>4</v>
      </c>
      <c r="B9" s="254" t="s">
        <v>69</v>
      </c>
      <c r="C9" s="112" t="s">
        <v>539</v>
      </c>
      <c r="D9" s="112" t="s">
        <v>540</v>
      </c>
      <c r="E9" s="112">
        <v>465716</v>
      </c>
      <c r="F9" s="112" t="s">
        <v>549</v>
      </c>
      <c r="G9" s="112" t="s">
        <v>534</v>
      </c>
      <c r="H9" s="112" t="s">
        <v>550</v>
      </c>
      <c r="I9" s="112" t="s">
        <v>551</v>
      </c>
      <c r="J9" s="112">
        <v>2120</v>
      </c>
      <c r="K9" s="269" t="s">
        <v>552</v>
      </c>
      <c r="L9" s="112">
        <v>1987</v>
      </c>
      <c r="M9" s="112" t="s">
        <v>553</v>
      </c>
      <c r="N9" s="112">
        <v>6</v>
      </c>
      <c r="O9" s="112"/>
      <c r="P9" s="112">
        <v>2500</v>
      </c>
      <c r="Q9" s="112" t="s">
        <v>15</v>
      </c>
      <c r="R9" s="506"/>
      <c r="S9" s="506"/>
      <c r="T9" s="505"/>
      <c r="U9" s="429">
        <v>10000</v>
      </c>
      <c r="V9" s="430">
        <v>43831</v>
      </c>
      <c r="W9" s="430">
        <v>44561</v>
      </c>
      <c r="X9" s="441"/>
      <c r="Y9" s="441"/>
    </row>
    <row r="10" spans="1:25" s="426" customFormat="1" ht="60" customHeight="1">
      <c r="A10" s="111">
        <v>5</v>
      </c>
      <c r="B10" s="254" t="s">
        <v>69</v>
      </c>
      <c r="C10" s="112" t="s">
        <v>554</v>
      </c>
      <c r="D10" s="112" t="s">
        <v>555</v>
      </c>
      <c r="E10" s="112" t="s">
        <v>556</v>
      </c>
      <c r="F10" s="112" t="s">
        <v>557</v>
      </c>
      <c r="G10" s="112" t="s">
        <v>534</v>
      </c>
      <c r="H10" s="112" t="s">
        <v>558</v>
      </c>
      <c r="I10" s="112" t="s">
        <v>559</v>
      </c>
      <c r="J10" s="112">
        <v>1998</v>
      </c>
      <c r="K10" s="269" t="s">
        <v>560</v>
      </c>
      <c r="L10" s="112">
        <v>1997</v>
      </c>
      <c r="M10" s="432"/>
      <c r="N10" s="112">
        <v>9</v>
      </c>
      <c r="O10" s="112">
        <v>1050</v>
      </c>
      <c r="P10" s="112"/>
      <c r="Q10" s="112" t="s">
        <v>15</v>
      </c>
      <c r="R10" s="506"/>
      <c r="S10" s="506"/>
      <c r="T10" s="505"/>
      <c r="U10" s="429">
        <v>10000</v>
      </c>
      <c r="V10" s="430">
        <v>44076</v>
      </c>
      <c r="W10" s="430">
        <v>44805</v>
      </c>
      <c r="X10" s="441"/>
      <c r="Y10" s="441"/>
    </row>
    <row r="11" spans="1:25" s="426" customFormat="1" ht="33" customHeight="1">
      <c r="A11" s="111">
        <v>6</v>
      </c>
      <c r="B11" s="254" t="s">
        <v>69</v>
      </c>
      <c r="C11" s="112" t="s">
        <v>539</v>
      </c>
      <c r="D11" s="112" t="s">
        <v>561</v>
      </c>
      <c r="E11" s="112" t="s">
        <v>562</v>
      </c>
      <c r="F11" s="112" t="s">
        <v>563</v>
      </c>
      <c r="G11" s="112" t="s">
        <v>534</v>
      </c>
      <c r="H11" s="112"/>
      <c r="I11" s="112"/>
      <c r="J11" s="112">
        <v>2120</v>
      </c>
      <c r="K11" s="269" t="s">
        <v>564</v>
      </c>
      <c r="L11" s="112">
        <v>1987</v>
      </c>
      <c r="M11" s="112" t="s">
        <v>565</v>
      </c>
      <c r="N11" s="112">
        <v>9</v>
      </c>
      <c r="O11" s="112">
        <v>750</v>
      </c>
      <c r="P11" s="112">
        <v>2450</v>
      </c>
      <c r="Q11" s="112" t="s">
        <v>15</v>
      </c>
      <c r="R11" s="506"/>
      <c r="S11" s="506"/>
      <c r="T11" s="505"/>
      <c r="U11" s="429">
        <v>10000</v>
      </c>
      <c r="V11" s="430">
        <v>43878</v>
      </c>
      <c r="W11" s="430">
        <v>44608</v>
      </c>
      <c r="X11" s="441"/>
      <c r="Y11" s="441"/>
    </row>
    <row r="12" spans="1:25" s="426" customFormat="1" ht="41.25" customHeight="1">
      <c r="A12" s="111">
        <v>7</v>
      </c>
      <c r="B12" s="254" t="s">
        <v>69</v>
      </c>
      <c r="C12" s="112" t="s">
        <v>566</v>
      </c>
      <c r="D12" s="112" t="s">
        <v>567</v>
      </c>
      <c r="E12" s="112" t="s">
        <v>568</v>
      </c>
      <c r="F12" s="112" t="s">
        <v>569</v>
      </c>
      <c r="G12" s="112" t="s">
        <v>534</v>
      </c>
      <c r="H12" s="112"/>
      <c r="I12" s="112"/>
      <c r="J12" s="112">
        <v>2000</v>
      </c>
      <c r="K12" s="269" t="s">
        <v>570</v>
      </c>
      <c r="L12" s="112">
        <v>1993</v>
      </c>
      <c r="M12" s="432"/>
      <c r="N12" s="112">
        <v>9</v>
      </c>
      <c r="O12" s="112"/>
      <c r="P12" s="112">
        <v>1800</v>
      </c>
      <c r="Q12" s="112" t="s">
        <v>15</v>
      </c>
      <c r="R12" s="506"/>
      <c r="S12" s="506"/>
      <c r="T12" s="505"/>
      <c r="U12" s="429">
        <v>10000</v>
      </c>
      <c r="V12" s="430">
        <v>43997</v>
      </c>
      <c r="W12" s="430">
        <v>44726</v>
      </c>
      <c r="X12" s="441"/>
      <c r="Y12" s="441"/>
    </row>
    <row r="13" spans="1:25" s="426" customFormat="1" ht="372" customHeight="1">
      <c r="A13" s="111">
        <v>8</v>
      </c>
      <c r="B13" s="254" t="s">
        <v>69</v>
      </c>
      <c r="C13" s="112" t="s">
        <v>571</v>
      </c>
      <c r="D13" s="112" t="s">
        <v>572</v>
      </c>
      <c r="E13" s="112" t="s">
        <v>573</v>
      </c>
      <c r="F13" s="112" t="s">
        <v>574</v>
      </c>
      <c r="G13" s="112" t="s">
        <v>534</v>
      </c>
      <c r="H13" s="433" t="s">
        <v>575</v>
      </c>
      <c r="I13" s="431">
        <v>69276</v>
      </c>
      <c r="J13" s="112">
        <v>6871</v>
      </c>
      <c r="K13" s="269" t="s">
        <v>576</v>
      </c>
      <c r="L13" s="112">
        <v>2007</v>
      </c>
      <c r="M13" s="112" t="s">
        <v>577</v>
      </c>
      <c r="N13" s="112">
        <v>6</v>
      </c>
      <c r="O13" s="112"/>
      <c r="P13" s="112">
        <v>12000</v>
      </c>
      <c r="Q13" s="112" t="s">
        <v>15</v>
      </c>
      <c r="R13" s="507" t="s">
        <v>642</v>
      </c>
      <c r="S13" s="390" t="s">
        <v>578</v>
      </c>
      <c r="T13" s="505"/>
      <c r="U13" s="429">
        <v>10000</v>
      </c>
      <c r="V13" s="430">
        <v>43817</v>
      </c>
      <c r="W13" s="430">
        <v>44547</v>
      </c>
      <c r="X13" s="430">
        <v>43817</v>
      </c>
      <c r="Y13" s="430">
        <v>44547</v>
      </c>
    </row>
    <row r="14" spans="1:25" s="426" customFormat="1" ht="42.75" customHeight="1">
      <c r="A14" s="111">
        <v>9</v>
      </c>
      <c r="B14" s="254" t="s">
        <v>69</v>
      </c>
      <c r="C14" s="112" t="s">
        <v>579</v>
      </c>
      <c r="D14" s="112" t="s">
        <v>580</v>
      </c>
      <c r="E14" s="112">
        <v>365569</v>
      </c>
      <c r="F14" s="112" t="s">
        <v>581</v>
      </c>
      <c r="G14" s="112" t="s">
        <v>534</v>
      </c>
      <c r="H14" s="112"/>
      <c r="I14" s="112">
        <v>121300</v>
      </c>
      <c r="J14" s="112">
        <v>2120</v>
      </c>
      <c r="K14" s="269" t="s">
        <v>582</v>
      </c>
      <c r="L14" s="112">
        <v>1982</v>
      </c>
      <c r="M14" s="112" t="s">
        <v>583</v>
      </c>
      <c r="N14" s="112">
        <v>2</v>
      </c>
      <c r="O14" s="112"/>
      <c r="P14" s="112"/>
      <c r="Q14" s="112" t="s">
        <v>15</v>
      </c>
      <c r="R14" s="506"/>
      <c r="S14" s="506"/>
      <c r="T14" s="505"/>
      <c r="U14" s="429">
        <v>10000</v>
      </c>
      <c r="V14" s="430">
        <v>43968</v>
      </c>
      <c r="W14" s="430">
        <v>44697</v>
      </c>
      <c r="X14" s="441"/>
      <c r="Y14" s="441"/>
    </row>
    <row r="15" spans="1:25" s="426" customFormat="1" ht="32.25" customHeight="1">
      <c r="A15" s="111">
        <v>10</v>
      </c>
      <c r="B15" s="254" t="s">
        <v>69</v>
      </c>
      <c r="C15" s="112" t="s">
        <v>584</v>
      </c>
      <c r="D15" s="112">
        <v>3514.08</v>
      </c>
      <c r="E15" s="112" t="s">
        <v>585</v>
      </c>
      <c r="F15" s="362" t="s">
        <v>586</v>
      </c>
      <c r="G15" s="112" t="s">
        <v>587</v>
      </c>
      <c r="H15" s="112"/>
      <c r="I15" s="112"/>
      <c r="J15" s="112">
        <v>2417</v>
      </c>
      <c r="K15" s="269"/>
      <c r="L15" s="112">
        <v>1999</v>
      </c>
      <c r="M15" s="430">
        <v>36332</v>
      </c>
      <c r="N15" s="112">
        <v>6</v>
      </c>
      <c r="O15" s="112">
        <v>1100</v>
      </c>
      <c r="P15" s="112">
        <v>3500</v>
      </c>
      <c r="Q15" s="112" t="s">
        <v>15</v>
      </c>
      <c r="R15" s="506"/>
      <c r="S15" s="506"/>
      <c r="T15" s="508" t="s">
        <v>649</v>
      </c>
      <c r="U15" s="429">
        <v>10000</v>
      </c>
      <c r="V15" s="430">
        <v>44003</v>
      </c>
      <c r="W15" s="430">
        <v>44732</v>
      </c>
      <c r="X15" s="441"/>
      <c r="Y15" s="441"/>
    </row>
    <row r="16" spans="1:25" s="426" customFormat="1" ht="42.75">
      <c r="A16" s="111">
        <v>11</v>
      </c>
      <c r="B16" s="254" t="s">
        <v>69</v>
      </c>
      <c r="C16" s="112" t="s">
        <v>566</v>
      </c>
      <c r="D16" s="112" t="s">
        <v>588</v>
      </c>
      <c r="E16" s="112" t="s">
        <v>589</v>
      </c>
      <c r="F16" s="362" t="s">
        <v>590</v>
      </c>
      <c r="G16" s="112" t="s">
        <v>587</v>
      </c>
      <c r="H16" s="112"/>
      <c r="I16" s="112"/>
      <c r="J16" s="112">
        <v>1896</v>
      </c>
      <c r="K16" s="269"/>
      <c r="L16" s="112">
        <v>2008</v>
      </c>
      <c r="M16" s="430">
        <v>39750</v>
      </c>
      <c r="N16" s="112">
        <v>9</v>
      </c>
      <c r="O16" s="112">
        <v>730</v>
      </c>
      <c r="P16" s="112">
        <v>2800</v>
      </c>
      <c r="Q16" s="112" t="s">
        <v>15</v>
      </c>
      <c r="R16" s="507" t="s">
        <v>643</v>
      </c>
      <c r="S16" s="390" t="s">
        <v>578</v>
      </c>
      <c r="T16" s="508" t="s">
        <v>650</v>
      </c>
      <c r="U16" s="429">
        <v>10000</v>
      </c>
      <c r="V16" s="430">
        <v>43767</v>
      </c>
      <c r="W16" s="430">
        <v>44497</v>
      </c>
      <c r="X16" s="430">
        <v>43767</v>
      </c>
      <c r="Y16" s="430">
        <v>44497</v>
      </c>
    </row>
    <row r="17" spans="1:25" s="426" customFormat="1" ht="42" customHeight="1">
      <c r="A17" s="111">
        <v>12</v>
      </c>
      <c r="B17" s="254" t="s">
        <v>591</v>
      </c>
      <c r="C17" s="112" t="s">
        <v>592</v>
      </c>
      <c r="D17" s="112" t="s">
        <v>593</v>
      </c>
      <c r="E17" s="112" t="s">
        <v>594</v>
      </c>
      <c r="F17" s="112" t="s">
        <v>595</v>
      </c>
      <c r="G17" s="112" t="s">
        <v>596</v>
      </c>
      <c r="H17" s="112" t="s">
        <v>597</v>
      </c>
      <c r="I17" s="112" t="s">
        <v>598</v>
      </c>
      <c r="J17" s="112">
        <v>10888</v>
      </c>
      <c r="K17" s="269"/>
      <c r="L17" s="112">
        <v>1988</v>
      </c>
      <c r="M17" s="430">
        <v>32328</v>
      </c>
      <c r="N17" s="112">
        <v>46</v>
      </c>
      <c r="O17" s="112">
        <v>3125</v>
      </c>
      <c r="P17" s="112">
        <v>12400</v>
      </c>
      <c r="Q17" s="112" t="s">
        <v>15</v>
      </c>
      <c r="R17" s="506"/>
      <c r="S17" s="506"/>
      <c r="T17" s="509"/>
      <c r="U17" s="429">
        <v>10000</v>
      </c>
      <c r="V17" s="430">
        <v>44089</v>
      </c>
      <c r="W17" s="430">
        <v>44818</v>
      </c>
      <c r="X17" s="441"/>
      <c r="Y17" s="441"/>
    </row>
    <row r="18" spans="1:25" s="426" customFormat="1" ht="42.75">
      <c r="A18" s="111">
        <v>13</v>
      </c>
      <c r="B18" s="254" t="s">
        <v>69</v>
      </c>
      <c r="C18" s="112" t="s">
        <v>599</v>
      </c>
      <c r="D18" s="112" t="s">
        <v>600</v>
      </c>
      <c r="E18" s="112" t="s">
        <v>601</v>
      </c>
      <c r="F18" s="112" t="s">
        <v>602</v>
      </c>
      <c r="G18" s="112" t="s">
        <v>596</v>
      </c>
      <c r="H18" s="112" t="s">
        <v>597</v>
      </c>
      <c r="I18" s="112" t="s">
        <v>598</v>
      </c>
      <c r="J18" s="112">
        <v>4461.7</v>
      </c>
      <c r="K18" s="269"/>
      <c r="L18" s="112">
        <v>2008</v>
      </c>
      <c r="M18" s="430">
        <v>39686</v>
      </c>
      <c r="N18" s="112">
        <v>55</v>
      </c>
      <c r="O18" s="112">
        <v>4775</v>
      </c>
      <c r="P18" s="112">
        <v>13000</v>
      </c>
      <c r="Q18" s="112" t="s">
        <v>15</v>
      </c>
      <c r="R18" s="507" t="s">
        <v>644</v>
      </c>
      <c r="S18" s="390" t="s">
        <v>578</v>
      </c>
      <c r="T18" s="509"/>
      <c r="U18" s="429">
        <v>10000</v>
      </c>
      <c r="V18" s="430">
        <v>44069</v>
      </c>
      <c r="W18" s="430">
        <v>44798</v>
      </c>
      <c r="X18" s="430">
        <v>44069</v>
      </c>
      <c r="Y18" s="430">
        <v>44798</v>
      </c>
    </row>
    <row r="19" spans="1:25" s="426" customFormat="1" ht="68.25" customHeight="1">
      <c r="A19" s="111">
        <v>14</v>
      </c>
      <c r="B19" s="254" t="s">
        <v>69</v>
      </c>
      <c r="C19" s="111" t="s">
        <v>603</v>
      </c>
      <c r="D19" s="434" t="s">
        <v>604</v>
      </c>
      <c r="E19" s="111" t="s">
        <v>605</v>
      </c>
      <c r="F19" s="111" t="s">
        <v>606</v>
      </c>
      <c r="G19" s="111" t="s">
        <v>607</v>
      </c>
      <c r="H19" s="111"/>
      <c r="I19" s="111"/>
      <c r="J19" s="111">
        <v>1968</v>
      </c>
      <c r="K19" s="111">
        <v>120</v>
      </c>
      <c r="L19" s="111">
        <v>2013</v>
      </c>
      <c r="M19" s="435" t="s">
        <v>608</v>
      </c>
      <c r="N19" s="111">
        <v>20</v>
      </c>
      <c r="O19" s="111"/>
      <c r="P19" s="111">
        <v>5000</v>
      </c>
      <c r="Q19" s="112" t="s">
        <v>15</v>
      </c>
      <c r="R19" s="507" t="s">
        <v>645</v>
      </c>
      <c r="S19" s="390" t="s">
        <v>578</v>
      </c>
      <c r="T19" s="509"/>
      <c r="U19" s="429">
        <v>10000</v>
      </c>
      <c r="V19" s="436">
        <v>44044</v>
      </c>
      <c r="W19" s="436">
        <v>44773</v>
      </c>
      <c r="X19" s="436">
        <v>44044</v>
      </c>
      <c r="Y19" s="436">
        <v>44773</v>
      </c>
    </row>
    <row r="20" spans="1:25" s="425" customFormat="1" ht="42.75">
      <c r="A20" s="111">
        <v>15</v>
      </c>
      <c r="B20" s="111" t="s">
        <v>609</v>
      </c>
      <c r="C20" s="111" t="s">
        <v>610</v>
      </c>
      <c r="D20" s="434" t="s">
        <v>611</v>
      </c>
      <c r="E20" s="111" t="s">
        <v>612</v>
      </c>
      <c r="F20" s="111" t="s">
        <v>613</v>
      </c>
      <c r="G20" s="111" t="s">
        <v>614</v>
      </c>
      <c r="H20" s="111"/>
      <c r="I20" s="111"/>
      <c r="J20" s="111"/>
      <c r="K20" s="111"/>
      <c r="L20" s="111">
        <v>2013</v>
      </c>
      <c r="M20" s="435" t="s">
        <v>615</v>
      </c>
      <c r="N20" s="111"/>
      <c r="O20" s="111">
        <v>597</v>
      </c>
      <c r="P20" s="111">
        <v>750</v>
      </c>
      <c r="Q20" s="112" t="s">
        <v>15</v>
      </c>
      <c r="R20" s="506"/>
      <c r="S20" s="506"/>
      <c r="T20" s="509"/>
      <c r="U20" s="441"/>
      <c r="V20" s="436">
        <v>43768</v>
      </c>
      <c r="W20" s="436">
        <v>44498</v>
      </c>
      <c r="X20" s="441"/>
      <c r="Y20" s="441"/>
    </row>
    <row r="21" spans="1:25" s="425" customFormat="1" ht="37.5" customHeight="1">
      <c r="A21" s="111">
        <v>16</v>
      </c>
      <c r="B21" s="254" t="s">
        <v>616</v>
      </c>
      <c r="C21" s="117" t="s">
        <v>617</v>
      </c>
      <c r="D21" s="117"/>
      <c r="E21" s="117" t="s">
        <v>618</v>
      </c>
      <c r="F21" s="117" t="s">
        <v>619</v>
      </c>
      <c r="G21" s="174" t="s">
        <v>620</v>
      </c>
      <c r="H21" s="117"/>
      <c r="I21" s="117"/>
      <c r="J21" s="437"/>
      <c r="K21" s="117"/>
      <c r="L21" s="117">
        <v>2012</v>
      </c>
      <c r="M21" s="117"/>
      <c r="N21" s="117"/>
      <c r="O21" s="117">
        <v>600</v>
      </c>
      <c r="P21" s="117"/>
      <c r="Q21" s="112" t="s">
        <v>15</v>
      </c>
      <c r="R21" s="506"/>
      <c r="S21" s="506"/>
      <c r="T21" s="509"/>
      <c r="U21" s="441"/>
      <c r="V21" s="438">
        <v>43857</v>
      </c>
      <c r="W21" s="438">
        <v>44587</v>
      </c>
      <c r="X21" s="441"/>
      <c r="Y21" s="441"/>
    </row>
    <row r="22" spans="1:25" s="425" customFormat="1" ht="49.5" customHeight="1">
      <c r="A22" s="111">
        <v>17</v>
      </c>
      <c r="B22" s="254" t="s">
        <v>621</v>
      </c>
      <c r="C22" s="117" t="s">
        <v>622</v>
      </c>
      <c r="D22" s="117" t="s">
        <v>623</v>
      </c>
      <c r="E22" s="117" t="s">
        <v>624</v>
      </c>
      <c r="F22" s="117" t="s">
        <v>625</v>
      </c>
      <c r="G22" s="174" t="s">
        <v>534</v>
      </c>
      <c r="H22" s="437"/>
      <c r="I22" s="437"/>
      <c r="J22" s="437">
        <v>6179</v>
      </c>
      <c r="K22" s="117">
        <v>144</v>
      </c>
      <c r="L22" s="117">
        <v>1999</v>
      </c>
      <c r="M22" s="117" t="s">
        <v>626</v>
      </c>
      <c r="N22" s="117">
        <v>6</v>
      </c>
      <c r="O22" s="117">
        <v>4240</v>
      </c>
      <c r="P22" s="117">
        <v>12000</v>
      </c>
      <c r="Q22" s="112" t="s">
        <v>15</v>
      </c>
      <c r="R22" s="506"/>
      <c r="S22" s="506"/>
      <c r="T22" s="509"/>
      <c r="U22" s="429">
        <v>10000</v>
      </c>
      <c r="V22" s="438">
        <v>43802</v>
      </c>
      <c r="W22" s="438">
        <v>44532</v>
      </c>
      <c r="X22" s="441"/>
      <c r="Y22" s="441"/>
    </row>
    <row r="23" spans="1:25" s="425" customFormat="1" ht="39" customHeight="1">
      <c r="A23" s="111">
        <v>18</v>
      </c>
      <c r="B23" s="111" t="s">
        <v>609</v>
      </c>
      <c r="C23" s="112" t="s">
        <v>566</v>
      </c>
      <c r="D23" s="112" t="s">
        <v>627</v>
      </c>
      <c r="E23" s="112" t="s">
        <v>628</v>
      </c>
      <c r="F23" s="362" t="s">
        <v>629</v>
      </c>
      <c r="G23" s="112" t="s">
        <v>630</v>
      </c>
      <c r="H23" s="437"/>
      <c r="I23" s="437"/>
      <c r="J23" s="437">
        <v>1896</v>
      </c>
      <c r="K23" s="117">
        <v>50</v>
      </c>
      <c r="L23" s="117">
        <v>1999</v>
      </c>
      <c r="M23" s="117" t="s">
        <v>631</v>
      </c>
      <c r="N23" s="117">
        <v>6</v>
      </c>
      <c r="O23" s="117">
        <v>835</v>
      </c>
      <c r="P23" s="117">
        <v>2575</v>
      </c>
      <c r="Q23" s="112" t="s">
        <v>15</v>
      </c>
      <c r="R23" s="506"/>
      <c r="S23" s="506"/>
      <c r="T23" s="510" t="s">
        <v>649</v>
      </c>
      <c r="U23" s="429">
        <v>10000</v>
      </c>
      <c r="V23" s="439">
        <v>43857</v>
      </c>
      <c r="W23" s="439">
        <v>44587</v>
      </c>
      <c r="X23" s="441"/>
      <c r="Y23" s="441"/>
    </row>
    <row r="24" spans="1:25" s="425" customFormat="1" ht="57">
      <c r="A24" s="111">
        <v>19</v>
      </c>
      <c r="B24" s="111" t="s">
        <v>609</v>
      </c>
      <c r="C24" s="112" t="s">
        <v>566</v>
      </c>
      <c r="D24" s="112" t="s">
        <v>632</v>
      </c>
      <c r="E24" s="112" t="s">
        <v>633</v>
      </c>
      <c r="F24" s="112" t="s">
        <v>634</v>
      </c>
      <c r="G24" s="112" t="s">
        <v>635</v>
      </c>
      <c r="H24" s="440"/>
      <c r="I24" s="440"/>
      <c r="J24" s="112">
        <v>1968</v>
      </c>
      <c r="K24" s="269" t="s">
        <v>636</v>
      </c>
      <c r="L24" s="112">
        <v>2017</v>
      </c>
      <c r="M24" s="112" t="s">
        <v>637</v>
      </c>
      <c r="N24" s="112">
        <v>9</v>
      </c>
      <c r="O24" s="112">
        <v>1225</v>
      </c>
      <c r="P24" s="112">
        <v>3080</v>
      </c>
      <c r="Q24" s="112" t="s">
        <v>15</v>
      </c>
      <c r="R24" s="507" t="s">
        <v>646</v>
      </c>
      <c r="S24" s="390" t="s">
        <v>578</v>
      </c>
      <c r="T24" s="508" t="s">
        <v>650</v>
      </c>
      <c r="U24" s="429">
        <v>10000</v>
      </c>
      <c r="V24" s="439">
        <v>43813</v>
      </c>
      <c r="W24" s="439">
        <v>44543</v>
      </c>
      <c r="X24" s="439">
        <v>43813</v>
      </c>
      <c r="Y24" s="439">
        <v>44543</v>
      </c>
    </row>
  </sheetData>
  <sheetProtection/>
  <mergeCells count="25">
    <mergeCell ref="E3:E5"/>
    <mergeCell ref="F3:F5"/>
    <mergeCell ref="G3:G5"/>
    <mergeCell ref="H3:I4"/>
    <mergeCell ref="T3:T5"/>
    <mergeCell ref="L3:L5"/>
    <mergeCell ref="M3:M5"/>
    <mergeCell ref="N3:N5"/>
    <mergeCell ref="O3:O5"/>
    <mergeCell ref="A2:O2"/>
    <mergeCell ref="Q2:Y2"/>
    <mergeCell ref="A3:A5"/>
    <mergeCell ref="B3:B5"/>
    <mergeCell ref="C3:C5"/>
    <mergeCell ref="D3:D5"/>
    <mergeCell ref="V3:W4"/>
    <mergeCell ref="X3:Y4"/>
    <mergeCell ref="A1:E1"/>
    <mergeCell ref="P3:P5"/>
    <mergeCell ref="Q3:Q5"/>
    <mergeCell ref="R3:R5"/>
    <mergeCell ref="S3:S5"/>
    <mergeCell ref="U3:U5"/>
    <mergeCell ref="J3:J5"/>
    <mergeCell ref="K3:K5"/>
  </mergeCells>
  <printOptions/>
  <pageMargins left="0.18416666666666667" right="0.18416666666666667" top="0.4583333333333333" bottom="0.225" header="0.3" footer="0.3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kompik</dc:creator>
  <cp:keywords/>
  <dc:description/>
  <cp:lastModifiedBy>MariuszP</cp:lastModifiedBy>
  <cp:lastPrinted>2017-09-05T10:37:20Z</cp:lastPrinted>
  <dcterms:created xsi:type="dcterms:W3CDTF">2013-09-09T10:04:14Z</dcterms:created>
  <dcterms:modified xsi:type="dcterms:W3CDTF">2019-09-19T08:17:12Z</dcterms:modified>
  <cp:category/>
  <cp:version/>
  <cp:contentType/>
  <cp:contentStatus/>
</cp:coreProperties>
</file>